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 activeTab="1"/>
  </bookViews>
  <sheets>
    <sheet name="I rok" sheetId="1" r:id="rId1"/>
    <sheet name="II rok" sheetId="2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G37" i="2" l="1"/>
  <c r="I37" i="2"/>
  <c r="J37" i="2"/>
  <c r="K37" i="2"/>
  <c r="L37" i="2"/>
  <c r="M37" i="2"/>
  <c r="N37" i="2"/>
  <c r="O37" i="2"/>
  <c r="P37" i="2"/>
  <c r="F15" i="2"/>
  <c r="D15" i="2" s="1"/>
  <c r="F19" i="2"/>
  <c r="D19" i="2" s="1"/>
  <c r="F23" i="2"/>
  <c r="D23" i="2" s="1"/>
  <c r="F27" i="2"/>
  <c r="D27" i="2" s="1"/>
  <c r="F31" i="2"/>
  <c r="D31" i="2" s="1"/>
  <c r="F35" i="2"/>
  <c r="D35" i="2" s="1"/>
  <c r="H12" i="2"/>
  <c r="F12" i="2" s="1"/>
  <c r="H13" i="2"/>
  <c r="F13" i="2" s="1"/>
  <c r="H14" i="2"/>
  <c r="F14" i="2" s="1"/>
  <c r="H15" i="2"/>
  <c r="H16" i="2"/>
  <c r="F16" i="2" s="1"/>
  <c r="H17" i="2"/>
  <c r="F17" i="2" s="1"/>
  <c r="H18" i="2"/>
  <c r="F18" i="2" s="1"/>
  <c r="H19" i="2"/>
  <c r="H20" i="2"/>
  <c r="F20" i="2" s="1"/>
  <c r="H21" i="2"/>
  <c r="F21" i="2" s="1"/>
  <c r="H22" i="2"/>
  <c r="F22" i="2" s="1"/>
  <c r="H23" i="2"/>
  <c r="H24" i="2"/>
  <c r="F24" i="2" s="1"/>
  <c r="H25" i="2"/>
  <c r="F25" i="2" s="1"/>
  <c r="H26" i="2"/>
  <c r="F26" i="2" s="1"/>
  <c r="H27" i="2"/>
  <c r="H28" i="2"/>
  <c r="F28" i="2" s="1"/>
  <c r="H29" i="2"/>
  <c r="F29" i="2" s="1"/>
  <c r="H30" i="2"/>
  <c r="F30" i="2" s="1"/>
  <c r="H31" i="2"/>
  <c r="H32" i="2"/>
  <c r="F32" i="2" s="1"/>
  <c r="H33" i="2"/>
  <c r="F33" i="2" s="1"/>
  <c r="H34" i="2"/>
  <c r="F34" i="2" s="1"/>
  <c r="H35" i="2"/>
  <c r="H36" i="2"/>
  <c r="F36" i="2" s="1"/>
  <c r="G43" i="1"/>
  <c r="I43" i="1"/>
  <c r="J43" i="1"/>
  <c r="K43" i="1"/>
  <c r="L43" i="1"/>
  <c r="M43" i="1"/>
  <c r="N43" i="1"/>
  <c r="O43" i="1"/>
  <c r="P43" i="1"/>
  <c r="E33" i="1"/>
  <c r="E37" i="1"/>
  <c r="E41" i="1"/>
  <c r="F13" i="1"/>
  <c r="E13" i="1" s="1"/>
  <c r="F14" i="1"/>
  <c r="D14" i="1" s="1"/>
  <c r="F17" i="1"/>
  <c r="E17" i="1" s="1"/>
  <c r="F18" i="1"/>
  <c r="D18" i="1" s="1"/>
  <c r="F21" i="1"/>
  <c r="E21" i="1" s="1"/>
  <c r="F22" i="1"/>
  <c r="D22" i="1" s="1"/>
  <c r="F25" i="1"/>
  <c r="E25" i="1" s="1"/>
  <c r="F26" i="1"/>
  <c r="D26" i="1" s="1"/>
  <c r="F29" i="1"/>
  <c r="E29" i="1" s="1"/>
  <c r="F30" i="1"/>
  <c r="D30" i="1" s="1"/>
  <c r="F33" i="1"/>
  <c r="D33" i="1" s="1"/>
  <c r="F34" i="1"/>
  <c r="D34" i="1" s="1"/>
  <c r="F37" i="1"/>
  <c r="D37" i="1" s="1"/>
  <c r="F38" i="1"/>
  <c r="D38" i="1" s="1"/>
  <c r="F41" i="1"/>
  <c r="D41" i="1" s="1"/>
  <c r="F42" i="1"/>
  <c r="D42" i="1" s="1"/>
  <c r="H12" i="1"/>
  <c r="F12" i="1" s="1"/>
  <c r="H13" i="1"/>
  <c r="H14" i="1"/>
  <c r="H15" i="1"/>
  <c r="F15" i="1" s="1"/>
  <c r="H16" i="1"/>
  <c r="F16" i="1" s="1"/>
  <c r="H17" i="1"/>
  <c r="H18" i="1"/>
  <c r="H19" i="1"/>
  <c r="F19" i="1" s="1"/>
  <c r="H20" i="1"/>
  <c r="F20" i="1" s="1"/>
  <c r="H21" i="1"/>
  <c r="H22" i="1"/>
  <c r="H23" i="1"/>
  <c r="F23" i="1" s="1"/>
  <c r="H24" i="1"/>
  <c r="F24" i="1" s="1"/>
  <c r="H25" i="1"/>
  <c r="H26" i="1"/>
  <c r="H27" i="1"/>
  <c r="F27" i="1" s="1"/>
  <c r="H28" i="1"/>
  <c r="F28" i="1" s="1"/>
  <c r="H29" i="1"/>
  <c r="H30" i="1"/>
  <c r="H31" i="1"/>
  <c r="F31" i="1" s="1"/>
  <c r="H32" i="1"/>
  <c r="F32" i="1" s="1"/>
  <c r="H33" i="1"/>
  <c r="H34" i="1"/>
  <c r="H35" i="1"/>
  <c r="F35" i="1" s="1"/>
  <c r="H36" i="1"/>
  <c r="F36" i="1" s="1"/>
  <c r="H37" i="1"/>
  <c r="H38" i="1"/>
  <c r="H39" i="1"/>
  <c r="F39" i="1" s="1"/>
  <c r="H40" i="1"/>
  <c r="F40" i="1" s="1"/>
  <c r="H41" i="1"/>
  <c r="H42" i="1"/>
  <c r="E31" i="1" l="1"/>
  <c r="D31" i="1"/>
  <c r="E19" i="1"/>
  <c r="D19" i="1"/>
  <c r="D32" i="2"/>
  <c r="E32" i="2"/>
  <c r="D20" i="2"/>
  <c r="E20" i="2"/>
  <c r="E35" i="1"/>
  <c r="D35" i="1"/>
  <c r="D36" i="2"/>
  <c r="E36" i="2"/>
  <c r="D28" i="2"/>
  <c r="E28" i="2"/>
  <c r="D24" i="2"/>
  <c r="E24" i="2"/>
  <c r="D16" i="2"/>
  <c r="E16" i="2"/>
  <c r="D12" i="2"/>
  <c r="E12" i="2"/>
  <c r="E34" i="2"/>
  <c r="D34" i="2"/>
  <c r="E30" i="2"/>
  <c r="D30" i="2"/>
  <c r="E26" i="2"/>
  <c r="D26" i="2"/>
  <c r="E22" i="2"/>
  <c r="D22" i="2"/>
  <c r="E18" i="2"/>
  <c r="D18" i="2"/>
  <c r="E14" i="2"/>
  <c r="D14" i="2"/>
  <c r="E39" i="1"/>
  <c r="D39" i="1"/>
  <c r="E27" i="1"/>
  <c r="D27" i="1"/>
  <c r="E23" i="1"/>
  <c r="D23" i="1"/>
  <c r="E15" i="1"/>
  <c r="D15" i="1"/>
  <c r="E40" i="1"/>
  <c r="D40" i="1"/>
  <c r="E36" i="1"/>
  <c r="D36" i="1"/>
  <c r="E32" i="1"/>
  <c r="D32" i="1"/>
  <c r="E28" i="1"/>
  <c r="D28" i="1"/>
  <c r="E24" i="1"/>
  <c r="D24" i="1"/>
  <c r="E20" i="1"/>
  <c r="D20" i="1"/>
  <c r="E16" i="1"/>
  <c r="D16" i="1"/>
  <c r="E12" i="1"/>
  <c r="D12" i="1"/>
  <c r="D33" i="2"/>
  <c r="E33" i="2"/>
  <c r="D29" i="2"/>
  <c r="E29" i="2"/>
  <c r="D25" i="2"/>
  <c r="E25" i="2"/>
  <c r="D21" i="2"/>
  <c r="E21" i="2"/>
  <c r="D17" i="2"/>
  <c r="E17" i="2"/>
  <c r="D13" i="2"/>
  <c r="E13" i="2"/>
  <c r="E42" i="1"/>
  <c r="E38" i="1"/>
  <c r="E34" i="1"/>
  <c r="E30" i="1"/>
  <c r="E26" i="1"/>
  <c r="E22" i="1"/>
  <c r="E18" i="1"/>
  <c r="E14" i="1"/>
  <c r="D29" i="1"/>
  <c r="D25" i="1"/>
  <c r="D21" i="1"/>
  <c r="D17" i="1"/>
  <c r="D13" i="1"/>
  <c r="E35" i="2"/>
  <c r="E31" i="2"/>
  <c r="E27" i="2"/>
  <c r="E23" i="2"/>
  <c r="E19" i="2"/>
  <c r="E15" i="2"/>
  <c r="C37" i="2"/>
  <c r="H11" i="2"/>
  <c r="F11" i="2" l="1"/>
  <c r="F37" i="2" s="1"/>
  <c r="H37" i="2"/>
  <c r="D11" i="2"/>
  <c r="D37" i="2" s="1"/>
  <c r="E11" i="2"/>
  <c r="E37" i="2" s="1"/>
  <c r="C43" i="1" l="1"/>
  <c r="H11" i="1"/>
  <c r="F11" i="1" l="1"/>
  <c r="F43" i="1" s="1"/>
  <c r="H43" i="1"/>
  <c r="E11" i="1"/>
  <c r="E43" i="1" s="1"/>
  <c r="D11" i="1"/>
  <c r="D43" i="1" s="1"/>
</calcChain>
</file>

<file path=xl/sharedStrings.xml><?xml version="1.0" encoding="utf-8"?>
<sst xmlns="http://schemas.openxmlformats.org/spreadsheetml/2006/main" count="360" uniqueCount="164">
  <si>
    <t xml:space="preserve">RAMOWY PLAN STUDIÓW </t>
  </si>
  <si>
    <t>KIERUNEK STUDIÓW:ELEKTRORADIOLOGIA</t>
  </si>
  <si>
    <t>Wydział: Medyczny</t>
  </si>
  <si>
    <t>semestr: I i II</t>
  </si>
  <si>
    <t>poziom studiów: drugiego stopnia</t>
  </si>
  <si>
    <t>forma studiów: niestacjonarne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</si>
  <si>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</si>
  <si>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</si>
  <si>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</si>
  <si>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</si>
  <si>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</si>
  <si>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</si>
  <si>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</si>
  <si>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</si>
  <si>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</si>
  <si>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</si>
  <si>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</si>
  <si>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</si>
  <si>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</si>
  <si>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</si>
  <si>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</si>
  <si>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</si>
  <si>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</si>
  <si>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</si>
  <si>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</si>
  <si>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</si>
  <si>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</si>
  <si>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</si>
  <si>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</si>
  <si>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</si>
  <si>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</si>
  <si>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</si>
  <si>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</si>
  <si>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Bezpieczeństwo i higiena pracy</t>
  </si>
  <si>
    <t>zaliczenie</t>
  </si>
  <si>
    <t>Inspektorat BHP</t>
  </si>
  <si>
    <t xml:space="preserve">Radek Arkadiusz mgr </t>
  </si>
  <si>
    <t>Socjologia zdrowia (Z)</t>
  </si>
  <si>
    <t>sem</t>
  </si>
  <si>
    <t>Katedra Nauk Społecznych i Humanistycznych</t>
  </si>
  <si>
    <t>Onkologia (Z)</t>
  </si>
  <si>
    <t>F</t>
  </si>
  <si>
    <t>egzamin</t>
  </si>
  <si>
    <t>Katedra i Klinika Chirurgii Głowy, Szyi i Onkologii Laryngologicznej</t>
  </si>
  <si>
    <t xml:space="preserve">Golusiński Wojciech prof. dr hab. n.med. </t>
  </si>
  <si>
    <t>Zastosowanie informatyki w medycynie (Z)</t>
  </si>
  <si>
    <t>Katedra i Zakład Elektroradiologii</t>
  </si>
  <si>
    <t xml:space="preserve">Mocydlarz-Adamcewicz Mirosława dr n. o zdr. </t>
  </si>
  <si>
    <t>Zaawansowane metody diagnostyki obrazowej (Z)</t>
  </si>
  <si>
    <t xml:space="preserve">Wierzchosławska Ewa dr n. med. </t>
  </si>
  <si>
    <t>Podstawy elektrotechniki i elektroniki (Z)</t>
  </si>
  <si>
    <t>Epidemiologia (L)</t>
  </si>
  <si>
    <t>Katedra i Zakład Profilaktyki Zdrowotnej</t>
  </si>
  <si>
    <t xml:space="preserve">Wiśniewska Katarzyna dr n. o zdr. </t>
  </si>
  <si>
    <t>Metody ewidencji świadczeń medycznych z zastosowaniem promieniowania jonizującego (Z)</t>
  </si>
  <si>
    <t xml:space="preserve">Strzesak Erwin dr n. med. </t>
  </si>
  <si>
    <t>Nauka zawodu w zakresie zaawansowanych metod diagnostyki obrazowej (Z)</t>
  </si>
  <si>
    <t xml:space="preserve">Zwierzchowski Grzegorz dr n. med. </t>
  </si>
  <si>
    <t>Ochrona środowiska. Ekologia człowieka  (Z)</t>
  </si>
  <si>
    <t>Zakład Immunobiologii</t>
  </si>
  <si>
    <t>Żurawski Jakub dr hab. n. o zdr.</t>
  </si>
  <si>
    <t>Ultradźwięki w diagnostyce i terapii- podstawy fizyczne i techniczne (Z)</t>
  </si>
  <si>
    <t>Zaawansowane metody elektrodiagnostyki i elektrofizjologii (Z)</t>
  </si>
  <si>
    <t>Marketing usług zdrowotnych, konkurencja wśród świadczeniodawców (Z)</t>
  </si>
  <si>
    <t>Zakład Organizacji i Zarządzania w Opiece Zdrowotnej</t>
  </si>
  <si>
    <t xml:space="preserve">Walkowiak Dariusz dr n. o zdr. </t>
  </si>
  <si>
    <t>Analiza ryzyka w radioterapii (Z)</t>
  </si>
  <si>
    <t xml:space="preserve">Malicki Julian prof. dr hab. n. med. </t>
  </si>
  <si>
    <t>Elementy biostatystyki (Z/L)</t>
  </si>
  <si>
    <t>Katedra i Zakład Informatyki i Statystyki</t>
  </si>
  <si>
    <t>Sowińska Anna dr n. med. biol. med.</t>
  </si>
  <si>
    <t>Bioetyka (L)</t>
  </si>
  <si>
    <t>Zakład Filozofii Medycyny i Bioetyki</t>
  </si>
  <si>
    <t>Wiertlewska-Bielarz Jadwiga dr n. hum.</t>
  </si>
  <si>
    <t>Podstawy organizacji i zarządzania (Z)</t>
  </si>
  <si>
    <t>Nowomiejski Jan dr n. ekon.</t>
  </si>
  <si>
    <t>Opieka zdrowotna w Unii Europejskiej i na świecie (L)</t>
  </si>
  <si>
    <t>Chawłowska Ewelina dr n. med.</t>
  </si>
  <si>
    <t>Badania elektroencefalograficzne w diagnostyce medycznej (L)</t>
  </si>
  <si>
    <t>Katedra i Klinika Neurologii Wieku Rozwojowego</t>
  </si>
  <si>
    <t>Żarowski Marcin dr hab. n. med.</t>
  </si>
  <si>
    <t>Obrazowanie mega i kilowoltowe w radioterapii- podstawy kliniczne (L)</t>
  </si>
  <si>
    <t>Kaźmierska Joanna dr n. med.</t>
  </si>
  <si>
    <t>Metodologia badań naukowych (L)</t>
  </si>
  <si>
    <t>Czabański Adam dr hab. n. hum.</t>
  </si>
  <si>
    <t>Dydaktyka w elektroradiologii (L)</t>
  </si>
  <si>
    <t>Zakład Edukacji Medycznej</t>
  </si>
  <si>
    <t>Protonoterapia i terapia ciężkimi jonami (w tym planowanie leczenia) (L)</t>
  </si>
  <si>
    <t>Malicki Julian prof. dr hab. n. med.</t>
  </si>
  <si>
    <t>Nauka zawodu magistra elektroradiologii w zakresie radioterapii (L)</t>
  </si>
  <si>
    <t>Obrazowanie mega i kilowoltowe w radioterapii- techniki i podstawy fizyczne (L)</t>
  </si>
  <si>
    <t>Piotrowski Tomasz dr hab. n. med.</t>
  </si>
  <si>
    <t>Elektromedycyna (ciepło, optyka, lasery) (L)</t>
  </si>
  <si>
    <t>Zakład Protetyki Słuchu</t>
  </si>
  <si>
    <t>Hojan-Jezierska Dorota dr hab. n. med.</t>
  </si>
  <si>
    <t>Badania masowe w onkologii (L)</t>
  </si>
  <si>
    <t>Dyzmann-Sroka Agnieszka dr n. med.</t>
  </si>
  <si>
    <t>Radiochemia w medycynie nuklearnej (L)</t>
  </si>
  <si>
    <t>Cholewiński Witold dr hab. n. med.</t>
  </si>
  <si>
    <t>Seminarium magisterskie</t>
  </si>
  <si>
    <t>Język angielski (Z,L)</t>
  </si>
  <si>
    <t>Studium Języków Obcych</t>
  </si>
  <si>
    <t>Nowosadko Maria dr n. teol.</t>
  </si>
  <si>
    <t>Praktyka w zakresie specjalnych technik radioterapii (po II semestrze SUM w okresie kolejnych 2 tygodni - L)</t>
  </si>
  <si>
    <t>Skrobała Agnieszka dr n. med.</t>
  </si>
  <si>
    <t>Praktyka w zakresie ultrasonografii dopplerowskiej (L)</t>
  </si>
  <si>
    <t>RAZEM:</t>
  </si>
  <si>
    <t>xxx</t>
  </si>
  <si>
    <t>*Z semestr zimowy, L semestr letni</t>
  </si>
  <si>
    <t>KIERUNEK STUDIÓW: ELEKTRORADIOLOGIA</t>
  </si>
  <si>
    <t>semestr: III i IV</t>
  </si>
  <si>
    <t>poziom studiów: studia drugiego stopnia</t>
  </si>
  <si>
    <t>Dozymetria w specjalnych technikach radioterapii (Z)</t>
  </si>
  <si>
    <t>Radioterapia z modulacją mocy dawki- podstawy fizyczne i techniczne (Z)</t>
  </si>
  <si>
    <t>Zaawansowane techniki brachyterapii (Z)</t>
  </si>
  <si>
    <t>Promocja zdrowia, edukacja zdrowotna</t>
  </si>
  <si>
    <t>Historia elektroradiologii (Z)</t>
  </si>
  <si>
    <t xml:space="preserve">Obrazowanie molekularne w diagnostyce i radioterapii (Z) </t>
  </si>
  <si>
    <t>Nauka zawodu magistra elektroradiologii w zakresie metod obrazowania w brachyterapii (Z)</t>
  </si>
  <si>
    <t>Audyty kliniczne podczas stosowania promieniowania jonizującego w medycynie (L)</t>
  </si>
  <si>
    <t>Planowanie adaptatywne w radioterapii (L)</t>
  </si>
  <si>
    <t>Ekspozycja pacjenta na promieniowanie jonizujące w medycynie (L)</t>
  </si>
  <si>
    <t>Radioterapia w ginekologii onkologicznej (L)</t>
  </si>
  <si>
    <t>Rehabilitacja w onkologii</t>
  </si>
  <si>
    <t>Seminarium magisterskie- przygotowanie pracy magisterskiej</t>
  </si>
  <si>
    <t>Przedmiot do wyboru: (Z)                                                                              a) Radioterapia z modulacją mocy dawki- wskazania kliniczne, obszary zainteresowań                                                      b) Zastosowanie w praktyce klinicznej radioterapii z modulacją mocy dawki</t>
  </si>
  <si>
    <t xml:space="preserve">Przedmiot do wyboru: (Z)                                                                          a) Techniki rekonstrukcji i analizy obrazów w medycynie nuklearnej                                                            b)Podstawy analizy i interpretacji badań scyntygraficznych </t>
  </si>
  <si>
    <t>Przedmiot do wyboru:                                                                             a) Systemy jakości i dokumentacja medyczna   b)Podstawy psychoonkologii</t>
  </si>
  <si>
    <t>Przedmiot do wyboru:                                                                 a)Polityka społeczna i zdrowotna w Polsce                         b)Polityka społeczna i zdrowotna na świecie</t>
  </si>
  <si>
    <t>Przedmiot do wyboru:                                                                                       a)Prawo                                                                                                      b)Prawo w ochronie zdrowia</t>
  </si>
  <si>
    <t>Przedmiot do wyboru:                                                                         a) Ubezpieczenie społeczne i zdrowotne                                   b) Zdrowie publiczne a bezpieczeństwo narodowe</t>
  </si>
  <si>
    <t>Przedmiot do wyboru:  (L)                                                                            a) Radioterapia stereotaktyczna i radiochirurgia                   b) Nowoczesne techniki radiochirurgii</t>
  </si>
  <si>
    <t xml:space="preserve">Przedmiot do wyboru:  (L)                                                                           a) Radiobiologiczna ocena przypadków klinicznych             b) Wykorzystywanie nauk podstawowych w praktyce klinicznej podczas radioterapii </t>
  </si>
  <si>
    <t xml:space="preserve">Przedmiot do wyboru:                                                                              a) Podstawy patologii nowotworów                                             b) Metody biologii molekularnej w patologii nowotworów </t>
  </si>
  <si>
    <t>Praktyka w zakresie zaawansowanych metod diagnostyki obrazowej (Z)</t>
  </si>
  <si>
    <t>Praktyka w zakresie metod molekularnych w medycynie nuklearnej (L)</t>
  </si>
  <si>
    <t>Praktyka w zakresie ochrony radiologicznej (L)</t>
  </si>
  <si>
    <t xml:space="preserve">Domaradzki Jan dr hab. n. hum. </t>
  </si>
  <si>
    <r>
      <t>Ma</t>
    </r>
    <r>
      <rPr>
        <b/>
        <sz val="8"/>
        <color theme="1"/>
        <rFont val="Calibri"/>
        <family val="2"/>
        <charset val="238"/>
        <scheme val="minor"/>
      </rPr>
      <t>licki Julian prof. dr hab. n. med.</t>
    </r>
  </si>
  <si>
    <t>Zwierzchowski Grzegorz dr n. med.</t>
  </si>
  <si>
    <r>
      <t>Ka</t>
    </r>
    <r>
      <rPr>
        <b/>
        <sz val="8"/>
        <color theme="1"/>
        <rFont val="Calibri"/>
        <family val="2"/>
        <charset val="238"/>
        <scheme val="minor"/>
      </rPr>
      <t>tedra i Zakład Elektroradiologii</t>
    </r>
  </si>
  <si>
    <t>Adamska Krystyna dr n. med.</t>
  </si>
  <si>
    <t>Piotrowski Tomasz prof. dr hab. n. med.</t>
  </si>
  <si>
    <r>
      <t>P</t>
    </r>
    <r>
      <rPr>
        <b/>
        <sz val="8"/>
        <color theme="1"/>
        <rFont val="Calibri"/>
        <family val="2"/>
        <charset val="238"/>
        <scheme val="minor"/>
      </rPr>
      <t>iotrowski Tomasz prof. dr hab. n. med.</t>
    </r>
  </si>
  <si>
    <t>Biskupska Maria dr n. med.</t>
  </si>
  <si>
    <t>Katedra i Zakład Patologii i Profilaktyki Nowotworów</t>
  </si>
  <si>
    <t xml:space="preserve">Marszałek Andrzej prof. dr hab. </t>
  </si>
  <si>
    <t>Prętki Krzysztof dr n. med.</t>
  </si>
  <si>
    <t>Katedra i Zakład Prawa Medycznego i Farmaceutycznego</t>
  </si>
  <si>
    <t>Urbaniak Monika prof. dr hab. n. prawnych</t>
  </si>
  <si>
    <t xml:space="preserve">Milecki Piotr prof. dr hab. n. med. </t>
  </si>
  <si>
    <t>Suchorska Wiktoria dr hab. n. med.</t>
  </si>
  <si>
    <t>Roszak Andrzej prof. dr hab. n. med.</t>
  </si>
  <si>
    <t>Katedra iZakład Elektroradiologii</t>
  </si>
  <si>
    <t>Zakład Fizjoterapii</t>
  </si>
  <si>
    <t xml:space="preserve">Marszałek Sławomir dr hab. </t>
  </si>
  <si>
    <t>Głodowska Katarzyna dr n. o zdr.</t>
  </si>
  <si>
    <t>Szczeszek Karolina dr n. hum.</t>
  </si>
  <si>
    <t>rok studiów: I, rok akad. 2023/2024</t>
  </si>
  <si>
    <t>nabór w r.a.: 2023/2024</t>
  </si>
  <si>
    <t>rok studiów: II, rok akad. 2024/2025</t>
  </si>
  <si>
    <t>Kl. Chirurgii Naczyniowej, Wewnątrznaczyniowej, Angiologii i Flebologii</t>
  </si>
  <si>
    <t>Tomczak Jolanta dr n. med.</t>
  </si>
  <si>
    <t>Podstawy zawodu magistra elektoradiologii w zakresie dozymetrii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</si>
</sst>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0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4" fillId="4" borderId="9" xfId="0" applyNumberFormat="1" applyFont="1" applyFill="1" applyBorder="1" applyAlignment="1">
      <alignment horizontal="center" vertical="center" wrapText="1"/>
    </xf>
    <xf numFmtId="0" fontId="4" fillId="4" borderId="39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12" fillId="0" borderId="46" xfId="0" applyNumberFormat="1" applyFont="1" applyBorder="1" applyAlignment="1">
      <alignment horizontal="center" vertical="center" wrapText="1"/>
    </xf>
    <xf numFmtId="2" fontId="12" fillId="0" borderId="47" xfId="0" applyNumberFormat="1" applyFont="1" applyBorder="1" applyAlignment="1">
      <alignment horizontal="center" vertical="center" wrapText="1"/>
    </xf>
    <xf numFmtId="2" fontId="12" fillId="0" borderId="48" xfId="1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  <xf numFmtId="0" fontId="12" fillId="0" borderId="26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/>
    </xf>
    <xf numFmtId="0" fontId="11" fillId="0" borderId="23" xfId="0" applyFont="1" applyBorder="1" applyAlignment="1">
      <alignment horizontal="left" vertical="center"/>
    </xf>
    <xf numFmtId="0" fontId="12" fillId="0" borderId="25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2" fillId="0" borderId="26" xfId="0" applyNumberFormat="1" applyFont="1" applyBorder="1" applyAlignment="1">
      <alignment horizontal="center" vertical="center"/>
    </xf>
    <xf numFmtId="0" fontId="13" fillId="0" borderId="26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4" fillId="3" borderId="29" xfId="0" applyFont="1" applyFill="1" applyBorder="1" applyAlignment="1">
      <alignment vertical="center"/>
    </xf>
    <xf numFmtId="0" fontId="4" fillId="3" borderId="24" xfId="0" applyFont="1" applyFill="1" applyBorder="1"/>
    <xf numFmtId="0" fontId="13" fillId="0" borderId="22" xfId="0" applyNumberFormat="1" applyFont="1" applyBorder="1" applyAlignment="1">
      <alignment vertical="center"/>
    </xf>
    <xf numFmtId="0" fontId="14" fillId="2" borderId="55" xfId="0" applyNumberFormat="1" applyFont="1" applyFill="1" applyBorder="1" applyAlignment="1">
      <alignment horizontal="center"/>
    </xf>
    <xf numFmtId="0" fontId="14" fillId="2" borderId="57" xfId="0" applyFont="1" applyFill="1" applyBorder="1" applyAlignment="1">
      <alignment horizontal="center"/>
    </xf>
    <xf numFmtId="0" fontId="14" fillId="2" borderId="58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NumberFormat="1"/>
    <xf numFmtId="0" fontId="4" fillId="0" borderId="0" xfId="0" applyFont="1"/>
    <xf numFmtId="0" fontId="16" fillId="4" borderId="5" xfId="0" applyNumberFormat="1" applyFont="1" applyFill="1" applyBorder="1" applyAlignment="1">
      <alignment horizontal="center" vertical="center" wrapText="1"/>
    </xf>
    <xf numFmtId="0" fontId="16" fillId="4" borderId="6" xfId="0" applyNumberFormat="1" applyFont="1" applyFill="1" applyBorder="1" applyAlignment="1">
      <alignment horizontal="center" vertical="center" wrapText="1"/>
    </xf>
    <xf numFmtId="0" fontId="16" fillId="4" borderId="18" xfId="0" applyNumberFormat="1" applyFont="1" applyFill="1" applyBorder="1" applyAlignment="1">
      <alignment horizontal="center" vertical="center" wrapText="1"/>
    </xf>
    <xf numFmtId="0" fontId="16" fillId="4" borderId="4" xfId="0" applyNumberFormat="1" applyFont="1" applyFill="1" applyBorder="1" applyAlignment="1">
      <alignment horizontal="center" vertical="center" wrapText="1"/>
    </xf>
    <xf numFmtId="0" fontId="17" fillId="4" borderId="8" xfId="0" applyNumberFormat="1" applyFont="1" applyFill="1" applyBorder="1" applyAlignment="1">
      <alignment horizontal="center" vertical="center" wrapText="1"/>
    </xf>
    <xf numFmtId="0" fontId="17" fillId="4" borderId="9" xfId="0" applyNumberFormat="1" applyFont="1" applyFill="1" applyBorder="1" applyAlignment="1">
      <alignment horizontal="center" vertical="center" wrapText="1"/>
    </xf>
    <xf numFmtId="0" fontId="17" fillId="4" borderId="39" xfId="0" applyNumberFormat="1" applyFont="1" applyFill="1" applyBorder="1" applyAlignment="1">
      <alignment horizontal="center" vertical="center" wrapText="1"/>
    </xf>
    <xf numFmtId="0" fontId="17" fillId="4" borderId="7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2" fontId="4" fillId="0" borderId="47" xfId="0" applyNumberFormat="1" applyFont="1" applyBorder="1" applyAlignment="1">
      <alignment horizontal="center" vertical="center" wrapText="1"/>
    </xf>
    <xf numFmtId="2" fontId="4" fillId="0" borderId="48" xfId="1" applyNumberFormat="1" applyFont="1" applyBorder="1" applyAlignment="1">
      <alignment horizontal="center" vertical="center" wrapText="1"/>
    </xf>
    <xf numFmtId="0" fontId="4" fillId="0" borderId="49" xfId="0" applyNumberFormat="1" applyFont="1" applyBorder="1" applyAlignment="1">
      <alignment horizontal="center" vertical="center" wrapText="1"/>
    </xf>
    <xf numFmtId="0" fontId="4" fillId="0" borderId="47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left" vertical="center" wrapText="1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0" fillId="3" borderId="29" xfId="0" applyFill="1" applyBorder="1"/>
    <xf numFmtId="0" fontId="0" fillId="3" borderId="24" xfId="0" applyFill="1" applyBorder="1"/>
    <xf numFmtId="0" fontId="7" fillId="0" borderId="52" xfId="0" applyFont="1" applyBorder="1" applyAlignment="1">
      <alignment horizontal="center"/>
    </xf>
    <xf numFmtId="0" fontId="4" fillId="0" borderId="23" xfId="0" applyFont="1" applyBorder="1" applyAlignment="1">
      <alignment wrapText="1"/>
    </xf>
    <xf numFmtId="0" fontId="4" fillId="0" borderId="25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/>
    <xf numFmtId="0" fontId="18" fillId="2" borderId="57" xfId="0" applyFont="1" applyFill="1" applyBorder="1"/>
    <xf numFmtId="0" fontId="18" fillId="2" borderId="58" xfId="0" applyFont="1" applyFill="1" applyBorder="1"/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 wrapText="1"/>
    </xf>
    <xf numFmtId="0" fontId="4" fillId="3" borderId="29" xfId="0" applyFont="1" applyFill="1" applyBorder="1"/>
    <xf numFmtId="0" fontId="0" fillId="3" borderId="24" xfId="0" applyFill="1" applyBorder="1" applyAlignment="1">
      <alignment wrapText="1"/>
    </xf>
    <xf numFmtId="0" fontId="8" fillId="3" borderId="24" xfId="0" applyFont="1" applyFill="1" applyBorder="1" applyAlignment="1">
      <alignment wrapText="1"/>
    </xf>
    <xf numFmtId="0" fontId="4" fillId="3" borderId="29" xfId="0" applyFont="1" applyFill="1" applyBorder="1" applyAlignment="1">
      <alignment wrapText="1"/>
    </xf>
    <xf numFmtId="0" fontId="4" fillId="3" borderId="24" xfId="0" applyFont="1" applyFill="1" applyBorder="1" applyAlignment="1">
      <alignment wrapText="1"/>
    </xf>
    <xf numFmtId="0" fontId="4" fillId="3" borderId="29" xfId="0" applyFont="1" applyFill="1" applyBorder="1" applyAlignment="1">
      <alignment vertical="center" wrapText="1"/>
    </xf>
    <xf numFmtId="2" fontId="14" fillId="2" borderId="55" xfId="0" applyNumberFormat="1" applyFont="1" applyFill="1" applyBorder="1" applyAlignment="1">
      <alignment horizontal="center"/>
    </xf>
    <xf numFmtId="0" fontId="4" fillId="5" borderId="26" xfId="0" applyNumberFormat="1" applyFont="1" applyFill="1" applyBorder="1" applyAlignment="1">
      <alignment horizontal="center" vertical="center" wrapText="1"/>
    </xf>
    <xf numFmtId="0" fontId="4" fillId="5" borderId="26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/>
    </xf>
    <xf numFmtId="0" fontId="14" fillId="2" borderId="54" xfId="0" applyFont="1" applyFill="1" applyBorder="1" applyAlignment="1">
      <alignment horizont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38" xfId="0" applyNumberFormat="1" applyFont="1" applyFill="1" applyBorder="1" applyAlignment="1">
      <alignment horizontal="center" vertical="center" wrapText="1"/>
    </xf>
    <xf numFmtId="0" fontId="9" fillId="4" borderId="41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39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6" fillId="3" borderId="25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16" fillId="4" borderId="5" xfId="0" applyNumberFormat="1" applyFont="1" applyFill="1" applyBorder="1" applyAlignment="1">
      <alignment horizontal="center" vertical="center" wrapText="1"/>
    </xf>
    <xf numFmtId="0" fontId="16" fillId="4" borderId="8" xfId="0" applyNumberFormat="1" applyFont="1" applyFill="1" applyBorder="1" applyAlignment="1">
      <alignment horizontal="center" vertical="center" wrapText="1"/>
    </xf>
    <xf numFmtId="0" fontId="16" fillId="4" borderId="38" xfId="0" applyNumberFormat="1" applyFont="1" applyFill="1" applyBorder="1" applyAlignment="1">
      <alignment horizontal="center" vertical="center" wrapText="1"/>
    </xf>
    <xf numFmtId="0" fontId="16" fillId="4" borderId="41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4" xfId="0" applyNumberFormat="1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 wrapText="1"/>
    </xf>
    <xf numFmtId="0" fontId="16" fillId="4" borderId="18" xfId="0" applyNumberFormat="1" applyFont="1" applyFill="1" applyBorder="1" applyAlignment="1">
      <alignment horizontal="center" vertical="center" wrapText="1"/>
    </xf>
    <xf numFmtId="0" fontId="16" fillId="4" borderId="39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opLeftCell="A25" zoomScaleNormal="100" workbookViewId="0">
      <selection activeCell="W39" sqref="W39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51" customWidth="1"/>
    <col min="17" max="17" width="10.7109375" customWidth="1"/>
    <col min="18" max="18" width="18.28515625" customWidth="1"/>
    <col min="19" max="19" width="19.7109375" style="52" hidden="1" customWidth="1"/>
    <col min="20" max="20" width="29.7109375" style="52" hidden="1" customWidth="1"/>
    <col min="21" max="21" width="14.7109375" customWidth="1"/>
  </cols>
  <sheetData>
    <row r="1" spans="1:20" ht="30" customHeight="1" thickTop="1" thickBot="1" x14ac:dyDescent="0.3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ht="30.75" customHeight="1" x14ac:dyDescent="0.3">
      <c r="A2" s="175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/>
    </row>
    <row r="3" spans="1:20" ht="30" customHeight="1" thickBot="1" x14ac:dyDescent="0.35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80"/>
    </row>
    <row r="4" spans="1:20" ht="30.75" customHeight="1" x14ac:dyDescent="0.25">
      <c r="A4" s="181" t="s">
        <v>158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 t="s">
        <v>3</v>
      </c>
      <c r="M4" s="182"/>
      <c r="N4" s="182"/>
      <c r="O4" s="182"/>
      <c r="P4" s="182"/>
      <c r="Q4" s="182"/>
      <c r="R4" s="183" t="s">
        <v>159</v>
      </c>
      <c r="S4" s="184"/>
      <c r="T4" s="185"/>
    </row>
    <row r="5" spans="1:20" ht="30" customHeight="1" thickBot="1" x14ac:dyDescent="0.3">
      <c r="A5" s="135" t="s">
        <v>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 t="s">
        <v>5</v>
      </c>
      <c r="M5" s="136"/>
      <c r="N5" s="136"/>
      <c r="O5" s="136"/>
      <c r="P5" s="136"/>
      <c r="Q5" s="136"/>
      <c r="R5" s="137" t="s">
        <v>6</v>
      </c>
      <c r="S5" s="138"/>
      <c r="T5" s="139"/>
    </row>
    <row r="6" spans="1:20" ht="15.75" customHeight="1" x14ac:dyDescent="0.25">
      <c r="A6" s="140" t="s">
        <v>7</v>
      </c>
      <c r="B6" s="143" t="s">
        <v>8</v>
      </c>
      <c r="C6" s="146" t="s">
        <v>9</v>
      </c>
      <c r="D6" s="147"/>
      <c r="E6" s="148"/>
      <c r="F6" s="149" t="s">
        <v>10</v>
      </c>
      <c r="G6" s="149" t="s">
        <v>11</v>
      </c>
      <c r="H6" s="152" t="s">
        <v>12</v>
      </c>
      <c r="I6" s="153"/>
      <c r="J6" s="153"/>
      <c r="K6" s="153"/>
      <c r="L6" s="153"/>
      <c r="M6" s="153"/>
      <c r="N6" s="153"/>
      <c r="O6" s="153"/>
      <c r="P6" s="153"/>
      <c r="Q6" s="154"/>
      <c r="R6" s="155" t="s">
        <v>13</v>
      </c>
      <c r="S6" s="158" t="s">
        <v>14</v>
      </c>
      <c r="T6" s="161" t="s">
        <v>15</v>
      </c>
    </row>
    <row r="7" spans="1:20" ht="36" customHeight="1" x14ac:dyDescent="0.25">
      <c r="A7" s="141"/>
      <c r="B7" s="144"/>
      <c r="C7" s="164" t="s">
        <v>9</v>
      </c>
      <c r="D7" s="166" t="s">
        <v>16</v>
      </c>
      <c r="E7" s="168" t="s">
        <v>17</v>
      </c>
      <c r="F7" s="150"/>
      <c r="G7" s="150"/>
      <c r="H7" s="170" t="s">
        <v>18</v>
      </c>
      <c r="I7" s="107" t="s">
        <v>19</v>
      </c>
      <c r="J7" s="107"/>
      <c r="K7" s="107"/>
      <c r="L7" s="108" t="s">
        <v>20</v>
      </c>
      <c r="M7" s="109"/>
      <c r="N7" s="110"/>
      <c r="O7" s="111" t="s">
        <v>21</v>
      </c>
      <c r="P7" s="111"/>
      <c r="Q7" s="112"/>
      <c r="R7" s="156"/>
      <c r="S7" s="159"/>
      <c r="T7" s="162"/>
    </row>
    <row r="8" spans="1:20" s="4" customFormat="1" ht="42" customHeight="1" thickBot="1" x14ac:dyDescent="0.3">
      <c r="A8" s="142"/>
      <c r="B8" s="145"/>
      <c r="C8" s="165"/>
      <c r="D8" s="167"/>
      <c r="E8" s="169"/>
      <c r="F8" s="151"/>
      <c r="G8" s="151"/>
      <c r="H8" s="171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57"/>
      <c r="S8" s="160"/>
      <c r="T8" s="163"/>
    </row>
    <row r="9" spans="1:20" s="9" customFormat="1" ht="15" customHeight="1" x14ac:dyDescent="0.25">
      <c r="A9" s="119">
        <v>1</v>
      </c>
      <c r="B9" s="121">
        <v>2</v>
      </c>
      <c r="C9" s="123">
        <v>3</v>
      </c>
      <c r="D9" s="5">
        <v>4</v>
      </c>
      <c r="E9" s="6">
        <v>5</v>
      </c>
      <c r="F9" s="7">
        <v>6</v>
      </c>
      <c r="G9" s="125">
        <v>7</v>
      </c>
      <c r="H9" s="8">
        <v>8</v>
      </c>
      <c r="I9" s="115">
        <v>9</v>
      </c>
      <c r="J9" s="117">
        <v>10</v>
      </c>
      <c r="K9" s="115">
        <v>11</v>
      </c>
      <c r="L9" s="115">
        <v>12</v>
      </c>
      <c r="M9" s="117">
        <v>13</v>
      </c>
      <c r="N9" s="115">
        <v>14</v>
      </c>
      <c r="O9" s="115">
        <v>15</v>
      </c>
      <c r="P9" s="115">
        <v>16</v>
      </c>
      <c r="Q9" s="127">
        <v>17</v>
      </c>
      <c r="R9" s="129">
        <v>18</v>
      </c>
      <c r="S9" s="131">
        <v>19</v>
      </c>
      <c r="T9" s="133">
        <v>20</v>
      </c>
    </row>
    <row r="10" spans="1:20" s="4" customFormat="1" ht="43.5" customHeight="1" thickBot="1" x14ac:dyDescent="0.3">
      <c r="A10" s="120"/>
      <c r="B10" s="122"/>
      <c r="C10" s="124"/>
      <c r="D10" s="10" t="s">
        <v>29</v>
      </c>
      <c r="E10" s="11" t="s">
        <v>30</v>
      </c>
      <c r="F10" s="12" t="s">
        <v>31</v>
      </c>
      <c r="G10" s="126"/>
      <c r="H10" s="13" t="s">
        <v>32</v>
      </c>
      <c r="I10" s="116"/>
      <c r="J10" s="118"/>
      <c r="K10" s="116"/>
      <c r="L10" s="116"/>
      <c r="M10" s="118"/>
      <c r="N10" s="116"/>
      <c r="O10" s="116"/>
      <c r="P10" s="116"/>
      <c r="Q10" s="128"/>
      <c r="R10" s="130"/>
      <c r="S10" s="132"/>
      <c r="T10" s="134"/>
    </row>
    <row r="11" spans="1:20" s="4" customFormat="1" ht="24.95" customHeight="1" x14ac:dyDescent="0.25">
      <c r="A11" s="14">
        <v>1</v>
      </c>
      <c r="B11" s="15" t="s">
        <v>33</v>
      </c>
      <c r="C11" s="16"/>
      <c r="D11" s="17">
        <f>(J11+K11+M11+N11)*C11/F11</f>
        <v>0</v>
      </c>
      <c r="E11" s="18">
        <f>(I11-K11+L11-N11+O11)*C11/F11</f>
        <v>0</v>
      </c>
      <c r="F11" s="19">
        <f>G11+H11</f>
        <v>4</v>
      </c>
      <c r="G11" s="19"/>
      <c r="H11" s="16">
        <f>I11+L11+O11</f>
        <v>4</v>
      </c>
      <c r="I11" s="20">
        <v>4</v>
      </c>
      <c r="J11" s="20"/>
      <c r="K11" s="20">
        <v>4</v>
      </c>
      <c r="L11" s="20"/>
      <c r="M11" s="20"/>
      <c r="N11" s="20"/>
      <c r="O11" s="20"/>
      <c r="P11" s="20"/>
      <c r="Q11" s="21"/>
      <c r="R11" s="22" t="s">
        <v>34</v>
      </c>
      <c r="S11" s="23" t="s">
        <v>35</v>
      </c>
      <c r="T11" s="24" t="s">
        <v>36</v>
      </c>
    </row>
    <row r="12" spans="1:20" s="4" customFormat="1" ht="24.95" customHeight="1" x14ac:dyDescent="0.25">
      <c r="A12" s="25">
        <v>2</v>
      </c>
      <c r="B12" s="26" t="s">
        <v>37</v>
      </c>
      <c r="C12" s="27">
        <v>2</v>
      </c>
      <c r="D12" s="17">
        <f t="shared" ref="D12:D42" si="0">(J12+K12+M12+N12)*C12/F12</f>
        <v>0</v>
      </c>
      <c r="E12" s="18">
        <f t="shared" ref="E12:E42" si="1">(I12-K12+L12-N12+O12)*C12/F12</f>
        <v>0.84</v>
      </c>
      <c r="F12" s="19">
        <f t="shared" ref="F12:F42" si="2">G12+H12</f>
        <v>50</v>
      </c>
      <c r="G12" s="28">
        <v>29</v>
      </c>
      <c r="H12" s="16">
        <f t="shared" ref="H12:H42" si="3">I12+L12+O12</f>
        <v>21</v>
      </c>
      <c r="I12" s="29">
        <v>15</v>
      </c>
      <c r="J12" s="29"/>
      <c r="K12" s="29"/>
      <c r="L12" s="29">
        <v>6</v>
      </c>
      <c r="M12" s="29"/>
      <c r="N12" s="29"/>
      <c r="O12" s="29"/>
      <c r="P12" s="29"/>
      <c r="Q12" s="30" t="s">
        <v>38</v>
      </c>
      <c r="R12" s="31" t="s">
        <v>34</v>
      </c>
      <c r="S12" s="32" t="s">
        <v>39</v>
      </c>
      <c r="T12" s="33" t="s">
        <v>137</v>
      </c>
    </row>
    <row r="13" spans="1:20" s="4" customFormat="1" ht="36.75" customHeight="1" x14ac:dyDescent="0.25">
      <c r="A13" s="25">
        <v>3</v>
      </c>
      <c r="B13" s="26" t="s">
        <v>40</v>
      </c>
      <c r="C13" s="27">
        <v>2</v>
      </c>
      <c r="D13" s="17">
        <f t="shared" si="0"/>
        <v>0</v>
      </c>
      <c r="E13" s="18">
        <f t="shared" si="1"/>
        <v>0.84</v>
      </c>
      <c r="F13" s="19">
        <f t="shared" si="2"/>
        <v>50</v>
      </c>
      <c r="G13" s="28">
        <v>29</v>
      </c>
      <c r="H13" s="16">
        <f t="shared" si="3"/>
        <v>21</v>
      </c>
      <c r="I13" s="29">
        <v>12</v>
      </c>
      <c r="J13" s="29"/>
      <c r="K13" s="29"/>
      <c r="L13" s="29"/>
      <c r="M13" s="29"/>
      <c r="N13" s="29"/>
      <c r="O13" s="29">
        <v>9</v>
      </c>
      <c r="P13" s="29"/>
      <c r="Q13" s="30" t="s">
        <v>41</v>
      </c>
      <c r="R13" s="31" t="s">
        <v>42</v>
      </c>
      <c r="S13" s="32" t="s">
        <v>43</v>
      </c>
      <c r="T13" s="33" t="s">
        <v>44</v>
      </c>
    </row>
    <row r="14" spans="1:20" s="4" customFormat="1" ht="24.95" customHeight="1" x14ac:dyDescent="0.25">
      <c r="A14" s="25">
        <v>4</v>
      </c>
      <c r="B14" s="26" t="s">
        <v>45</v>
      </c>
      <c r="C14" s="27">
        <v>3</v>
      </c>
      <c r="D14" s="17">
        <f t="shared" si="0"/>
        <v>0</v>
      </c>
      <c r="E14" s="18">
        <f t="shared" si="1"/>
        <v>1.2</v>
      </c>
      <c r="F14" s="19">
        <f t="shared" si="2"/>
        <v>90</v>
      </c>
      <c r="G14" s="28">
        <v>54</v>
      </c>
      <c r="H14" s="16">
        <f t="shared" si="3"/>
        <v>36</v>
      </c>
      <c r="I14" s="29">
        <v>18</v>
      </c>
      <c r="J14" s="29"/>
      <c r="K14" s="29"/>
      <c r="L14" s="29"/>
      <c r="M14" s="29"/>
      <c r="N14" s="29"/>
      <c r="O14" s="29">
        <v>18</v>
      </c>
      <c r="P14" s="29"/>
      <c r="Q14" s="30" t="s">
        <v>41</v>
      </c>
      <c r="R14" s="31" t="s">
        <v>42</v>
      </c>
      <c r="S14" s="32" t="s">
        <v>46</v>
      </c>
      <c r="T14" s="33" t="s">
        <v>47</v>
      </c>
    </row>
    <row r="15" spans="1:20" s="4" customFormat="1" ht="24.95" customHeight="1" x14ac:dyDescent="0.25">
      <c r="A15" s="25">
        <v>5</v>
      </c>
      <c r="B15" s="26" t="s">
        <v>48</v>
      </c>
      <c r="C15" s="27">
        <v>4</v>
      </c>
      <c r="D15" s="17">
        <f t="shared" si="0"/>
        <v>0</v>
      </c>
      <c r="E15" s="18">
        <f t="shared" si="1"/>
        <v>1.64</v>
      </c>
      <c r="F15" s="19">
        <f t="shared" si="2"/>
        <v>100</v>
      </c>
      <c r="G15" s="28">
        <v>59</v>
      </c>
      <c r="H15" s="16">
        <f t="shared" si="3"/>
        <v>41</v>
      </c>
      <c r="I15" s="29">
        <v>21</v>
      </c>
      <c r="J15" s="29"/>
      <c r="K15" s="29"/>
      <c r="L15" s="29"/>
      <c r="M15" s="29"/>
      <c r="N15" s="29"/>
      <c r="O15" s="29">
        <v>20</v>
      </c>
      <c r="P15" s="29"/>
      <c r="Q15" s="30" t="s">
        <v>41</v>
      </c>
      <c r="R15" s="31" t="s">
        <v>42</v>
      </c>
      <c r="S15" s="32" t="s">
        <v>46</v>
      </c>
      <c r="T15" s="33" t="s">
        <v>49</v>
      </c>
    </row>
    <row r="16" spans="1:20" s="4" customFormat="1" ht="24.95" customHeight="1" x14ac:dyDescent="0.25">
      <c r="A16" s="25">
        <v>6</v>
      </c>
      <c r="B16" s="26" t="s">
        <v>50</v>
      </c>
      <c r="C16" s="27">
        <v>2</v>
      </c>
      <c r="D16" s="17">
        <f t="shared" si="0"/>
        <v>0</v>
      </c>
      <c r="E16" s="18">
        <f t="shared" si="1"/>
        <v>0.84</v>
      </c>
      <c r="F16" s="19">
        <f t="shared" si="2"/>
        <v>50</v>
      </c>
      <c r="G16" s="28">
        <v>29</v>
      </c>
      <c r="H16" s="16">
        <f t="shared" si="3"/>
        <v>21</v>
      </c>
      <c r="I16" s="29">
        <v>12</v>
      </c>
      <c r="J16" s="29"/>
      <c r="K16" s="29"/>
      <c r="L16" s="29"/>
      <c r="M16" s="29"/>
      <c r="N16" s="29"/>
      <c r="O16" s="29">
        <v>9</v>
      </c>
      <c r="P16" s="29"/>
      <c r="Q16" s="30" t="s">
        <v>41</v>
      </c>
      <c r="R16" s="31" t="s">
        <v>42</v>
      </c>
      <c r="S16" s="32" t="s">
        <v>46</v>
      </c>
      <c r="T16" s="33" t="s">
        <v>57</v>
      </c>
    </row>
    <row r="17" spans="1:20" s="4" customFormat="1" ht="24.95" customHeight="1" x14ac:dyDescent="0.25">
      <c r="A17" s="25">
        <v>7</v>
      </c>
      <c r="B17" s="26" t="s">
        <v>51</v>
      </c>
      <c r="C17" s="27">
        <v>2</v>
      </c>
      <c r="D17" s="17">
        <f t="shared" si="0"/>
        <v>0</v>
      </c>
      <c r="E17" s="18">
        <f t="shared" si="1"/>
        <v>0.84</v>
      </c>
      <c r="F17" s="19">
        <f t="shared" si="2"/>
        <v>50</v>
      </c>
      <c r="G17" s="28">
        <v>29</v>
      </c>
      <c r="H17" s="16">
        <f t="shared" si="3"/>
        <v>21</v>
      </c>
      <c r="I17" s="29">
        <v>15</v>
      </c>
      <c r="J17" s="29"/>
      <c r="K17" s="29"/>
      <c r="L17" s="29">
        <v>6</v>
      </c>
      <c r="M17" s="29"/>
      <c r="N17" s="29"/>
      <c r="O17" s="29"/>
      <c r="P17" s="29"/>
      <c r="Q17" s="30" t="s">
        <v>38</v>
      </c>
      <c r="R17" s="31" t="s">
        <v>34</v>
      </c>
      <c r="S17" s="32" t="s">
        <v>52</v>
      </c>
      <c r="T17" s="33" t="s">
        <v>53</v>
      </c>
    </row>
    <row r="18" spans="1:20" s="4" customFormat="1" ht="37.5" customHeight="1" x14ac:dyDescent="0.25">
      <c r="A18" s="25">
        <v>8</v>
      </c>
      <c r="B18" s="26" t="s">
        <v>54</v>
      </c>
      <c r="C18" s="27">
        <v>2</v>
      </c>
      <c r="D18" s="17">
        <f t="shared" si="0"/>
        <v>0</v>
      </c>
      <c r="E18" s="18">
        <f t="shared" si="1"/>
        <v>0.84</v>
      </c>
      <c r="F18" s="19">
        <f t="shared" si="2"/>
        <v>50</v>
      </c>
      <c r="G18" s="28">
        <v>29</v>
      </c>
      <c r="H18" s="16">
        <f t="shared" si="3"/>
        <v>21</v>
      </c>
      <c r="I18" s="29">
        <v>12</v>
      </c>
      <c r="J18" s="29"/>
      <c r="K18" s="29"/>
      <c r="L18" s="29"/>
      <c r="M18" s="29"/>
      <c r="N18" s="29"/>
      <c r="O18" s="29">
        <v>9</v>
      </c>
      <c r="P18" s="29"/>
      <c r="Q18" s="30" t="s">
        <v>41</v>
      </c>
      <c r="R18" s="31" t="s">
        <v>34</v>
      </c>
      <c r="S18" s="32" t="s">
        <v>46</v>
      </c>
      <c r="T18" s="33" t="s">
        <v>55</v>
      </c>
    </row>
    <row r="19" spans="1:20" s="4" customFormat="1" ht="24.95" customHeight="1" x14ac:dyDescent="0.25">
      <c r="A19" s="25">
        <v>9</v>
      </c>
      <c r="B19" s="26" t="s">
        <v>56</v>
      </c>
      <c r="C19" s="27">
        <v>2</v>
      </c>
      <c r="D19" s="17">
        <f t="shared" si="0"/>
        <v>0</v>
      </c>
      <c r="E19" s="18">
        <f t="shared" si="1"/>
        <v>1.2</v>
      </c>
      <c r="F19" s="19">
        <f t="shared" si="2"/>
        <v>50</v>
      </c>
      <c r="G19" s="28">
        <v>20</v>
      </c>
      <c r="H19" s="16">
        <f t="shared" si="3"/>
        <v>30</v>
      </c>
      <c r="I19" s="29"/>
      <c r="J19" s="29"/>
      <c r="K19" s="29"/>
      <c r="L19" s="29"/>
      <c r="M19" s="29"/>
      <c r="N19" s="29"/>
      <c r="O19" s="29">
        <v>30</v>
      </c>
      <c r="P19" s="29"/>
      <c r="Q19" s="30" t="s">
        <v>41</v>
      </c>
      <c r="R19" s="31" t="s">
        <v>34</v>
      </c>
      <c r="S19" s="32" t="s">
        <v>46</v>
      </c>
      <c r="T19" s="33" t="s">
        <v>57</v>
      </c>
    </row>
    <row r="20" spans="1:20" ht="24.95" customHeight="1" x14ac:dyDescent="0.25">
      <c r="A20" s="34">
        <v>10</v>
      </c>
      <c r="B20" s="35" t="s">
        <v>58</v>
      </c>
      <c r="C20" s="36">
        <v>2</v>
      </c>
      <c r="D20" s="17">
        <f t="shared" si="0"/>
        <v>0</v>
      </c>
      <c r="E20" s="18">
        <f t="shared" si="1"/>
        <v>0.84</v>
      </c>
      <c r="F20" s="19">
        <f t="shared" si="2"/>
        <v>50</v>
      </c>
      <c r="G20" s="37">
        <v>29</v>
      </c>
      <c r="H20" s="16">
        <f t="shared" si="3"/>
        <v>21</v>
      </c>
      <c r="I20" s="38">
        <v>12</v>
      </c>
      <c r="J20" s="38"/>
      <c r="K20" s="38"/>
      <c r="L20" s="38"/>
      <c r="M20" s="38"/>
      <c r="N20" s="38"/>
      <c r="O20" s="38">
        <v>9</v>
      </c>
      <c r="P20" s="39"/>
      <c r="Q20" s="40" t="s">
        <v>41</v>
      </c>
      <c r="R20" s="41" t="s">
        <v>34</v>
      </c>
      <c r="S20" s="42" t="s">
        <v>59</v>
      </c>
      <c r="T20" s="43" t="s">
        <v>60</v>
      </c>
    </row>
    <row r="21" spans="1:20" ht="24.95" customHeight="1" x14ac:dyDescent="0.25">
      <c r="A21" s="34">
        <v>11</v>
      </c>
      <c r="B21" s="26" t="s">
        <v>61</v>
      </c>
      <c r="C21" s="36">
        <v>2</v>
      </c>
      <c r="D21" s="17">
        <f t="shared" si="0"/>
        <v>0</v>
      </c>
      <c r="E21" s="18">
        <f t="shared" si="1"/>
        <v>0.84</v>
      </c>
      <c r="F21" s="19">
        <f t="shared" si="2"/>
        <v>50</v>
      </c>
      <c r="G21" s="37">
        <v>29</v>
      </c>
      <c r="H21" s="16">
        <f t="shared" si="3"/>
        <v>21</v>
      </c>
      <c r="I21" s="38">
        <v>12</v>
      </c>
      <c r="J21" s="38"/>
      <c r="K21" s="38"/>
      <c r="L21" s="38"/>
      <c r="M21" s="38"/>
      <c r="N21" s="38"/>
      <c r="O21" s="38">
        <v>9</v>
      </c>
      <c r="P21" s="39"/>
      <c r="Q21" s="40" t="s">
        <v>41</v>
      </c>
      <c r="R21" s="41" t="s">
        <v>42</v>
      </c>
      <c r="S21" s="103" t="s">
        <v>161</v>
      </c>
      <c r="T21" s="43" t="s">
        <v>162</v>
      </c>
    </row>
    <row r="22" spans="1:20" ht="32.25" customHeight="1" x14ac:dyDescent="0.25">
      <c r="A22" s="34">
        <v>12</v>
      </c>
      <c r="B22" s="26" t="s">
        <v>62</v>
      </c>
      <c r="C22" s="36">
        <v>2</v>
      </c>
      <c r="D22" s="17">
        <f t="shared" si="0"/>
        <v>0</v>
      </c>
      <c r="E22" s="18">
        <f t="shared" si="1"/>
        <v>0.84</v>
      </c>
      <c r="F22" s="19">
        <f t="shared" si="2"/>
        <v>50</v>
      </c>
      <c r="G22" s="37">
        <v>29</v>
      </c>
      <c r="H22" s="16">
        <f t="shared" si="3"/>
        <v>21</v>
      </c>
      <c r="I22" s="38">
        <v>12</v>
      </c>
      <c r="J22" s="38"/>
      <c r="K22" s="38"/>
      <c r="L22" s="38"/>
      <c r="M22" s="38"/>
      <c r="N22" s="38"/>
      <c r="O22" s="38">
        <v>9</v>
      </c>
      <c r="P22" s="39"/>
      <c r="Q22" s="40" t="s">
        <v>41</v>
      </c>
      <c r="R22" s="41" t="s">
        <v>34</v>
      </c>
      <c r="S22" s="103" t="s">
        <v>46</v>
      </c>
      <c r="T22" s="43" t="s">
        <v>57</v>
      </c>
    </row>
    <row r="23" spans="1:20" ht="24.95" customHeight="1" x14ac:dyDescent="0.25">
      <c r="A23" s="34">
        <v>13</v>
      </c>
      <c r="B23" s="26" t="s">
        <v>63</v>
      </c>
      <c r="C23" s="36">
        <v>2</v>
      </c>
      <c r="D23" s="17">
        <f t="shared" si="0"/>
        <v>0</v>
      </c>
      <c r="E23" s="18">
        <f t="shared" si="1"/>
        <v>0.84</v>
      </c>
      <c r="F23" s="19">
        <f t="shared" si="2"/>
        <v>50</v>
      </c>
      <c r="G23" s="37">
        <v>29</v>
      </c>
      <c r="H23" s="16">
        <f t="shared" si="3"/>
        <v>21</v>
      </c>
      <c r="I23" s="38">
        <v>15</v>
      </c>
      <c r="J23" s="38"/>
      <c r="K23" s="38"/>
      <c r="L23" s="38">
        <v>6</v>
      </c>
      <c r="M23" s="38"/>
      <c r="N23" s="38"/>
      <c r="O23" s="38"/>
      <c r="P23" s="39"/>
      <c r="Q23" s="40" t="s">
        <v>38</v>
      </c>
      <c r="R23" s="41" t="s">
        <v>34</v>
      </c>
      <c r="S23" s="42" t="s">
        <v>64</v>
      </c>
      <c r="T23" s="43" t="s">
        <v>65</v>
      </c>
    </row>
    <row r="24" spans="1:20" ht="24.95" customHeight="1" x14ac:dyDescent="0.25">
      <c r="A24" s="34">
        <v>14</v>
      </c>
      <c r="B24" s="35" t="s">
        <v>66</v>
      </c>
      <c r="C24" s="36">
        <v>1</v>
      </c>
      <c r="D24" s="17">
        <f t="shared" si="0"/>
        <v>0.32</v>
      </c>
      <c r="E24" s="18">
        <f t="shared" si="1"/>
        <v>0.12</v>
      </c>
      <c r="F24" s="19">
        <f t="shared" si="2"/>
        <v>25</v>
      </c>
      <c r="G24" s="37">
        <v>14</v>
      </c>
      <c r="H24" s="16">
        <f t="shared" si="3"/>
        <v>11</v>
      </c>
      <c r="I24" s="38">
        <v>8</v>
      </c>
      <c r="J24" s="38"/>
      <c r="K24" s="38">
        <v>8</v>
      </c>
      <c r="L24" s="38"/>
      <c r="M24" s="38"/>
      <c r="N24" s="38"/>
      <c r="O24" s="38">
        <v>3</v>
      </c>
      <c r="P24" s="39"/>
      <c r="Q24" s="40" t="s">
        <v>41</v>
      </c>
      <c r="R24" s="41" t="s">
        <v>34</v>
      </c>
      <c r="S24" s="42" t="s">
        <v>46</v>
      </c>
      <c r="T24" s="43" t="s">
        <v>67</v>
      </c>
    </row>
    <row r="25" spans="1:20" ht="24.95" customHeight="1" x14ac:dyDescent="0.25">
      <c r="A25" s="34">
        <v>15</v>
      </c>
      <c r="B25" s="35" t="s">
        <v>68</v>
      </c>
      <c r="C25" s="36">
        <v>2</v>
      </c>
      <c r="D25" s="17">
        <f t="shared" si="0"/>
        <v>0</v>
      </c>
      <c r="E25" s="18">
        <f t="shared" si="1"/>
        <v>0.8</v>
      </c>
      <c r="F25" s="19">
        <f t="shared" si="2"/>
        <v>50</v>
      </c>
      <c r="G25" s="37">
        <v>30</v>
      </c>
      <c r="H25" s="16">
        <f t="shared" si="3"/>
        <v>20</v>
      </c>
      <c r="I25" s="38"/>
      <c r="J25" s="38"/>
      <c r="K25" s="38"/>
      <c r="L25" s="38"/>
      <c r="M25" s="38"/>
      <c r="N25" s="38"/>
      <c r="O25" s="38">
        <v>20</v>
      </c>
      <c r="P25" s="39"/>
      <c r="Q25" s="40" t="s">
        <v>41</v>
      </c>
      <c r="R25" s="41" t="s">
        <v>34</v>
      </c>
      <c r="S25" s="42" t="s">
        <v>69</v>
      </c>
      <c r="T25" s="43" t="s">
        <v>70</v>
      </c>
    </row>
    <row r="26" spans="1:20" ht="24.95" customHeight="1" x14ac:dyDescent="0.25">
      <c r="A26" s="34">
        <v>16</v>
      </c>
      <c r="B26" s="35" t="s">
        <v>71</v>
      </c>
      <c r="C26" s="36">
        <v>1</v>
      </c>
      <c r="D26" s="17">
        <f t="shared" si="0"/>
        <v>0</v>
      </c>
      <c r="E26" s="18">
        <f t="shared" si="1"/>
        <v>0.6</v>
      </c>
      <c r="F26" s="19">
        <f t="shared" si="2"/>
        <v>30</v>
      </c>
      <c r="G26" s="37">
        <v>12</v>
      </c>
      <c r="H26" s="16">
        <f t="shared" si="3"/>
        <v>18</v>
      </c>
      <c r="I26" s="38">
        <v>12</v>
      </c>
      <c r="J26" s="38"/>
      <c r="K26" s="38"/>
      <c r="L26" s="38">
        <v>6</v>
      </c>
      <c r="M26" s="38"/>
      <c r="N26" s="38"/>
      <c r="O26" s="38"/>
      <c r="P26" s="39"/>
      <c r="Q26" s="40" t="s">
        <v>38</v>
      </c>
      <c r="R26" s="41" t="s">
        <v>34</v>
      </c>
      <c r="S26" s="42" t="s">
        <v>72</v>
      </c>
      <c r="T26" s="43" t="s">
        <v>73</v>
      </c>
    </row>
    <row r="27" spans="1:20" ht="24.95" customHeight="1" x14ac:dyDescent="0.25">
      <c r="A27" s="34">
        <v>17</v>
      </c>
      <c r="B27" s="35" t="s">
        <v>74</v>
      </c>
      <c r="C27" s="36">
        <v>1</v>
      </c>
      <c r="D27" s="17">
        <f t="shared" si="0"/>
        <v>0</v>
      </c>
      <c r="E27" s="18">
        <f t="shared" si="1"/>
        <v>0.6</v>
      </c>
      <c r="F27" s="19">
        <f t="shared" si="2"/>
        <v>30</v>
      </c>
      <c r="G27" s="37">
        <v>12</v>
      </c>
      <c r="H27" s="16">
        <f t="shared" si="3"/>
        <v>18</v>
      </c>
      <c r="I27" s="38">
        <v>12</v>
      </c>
      <c r="J27" s="38"/>
      <c r="K27" s="38"/>
      <c r="L27" s="38">
        <v>6</v>
      </c>
      <c r="M27" s="38"/>
      <c r="N27" s="38"/>
      <c r="O27" s="38"/>
      <c r="P27" s="39"/>
      <c r="Q27" s="40" t="s">
        <v>38</v>
      </c>
      <c r="R27" s="41" t="s">
        <v>34</v>
      </c>
      <c r="S27" s="42" t="s">
        <v>64</v>
      </c>
      <c r="T27" s="43" t="s">
        <v>75</v>
      </c>
    </row>
    <row r="28" spans="1:20" ht="24.95" customHeight="1" x14ac:dyDescent="0.25">
      <c r="A28" s="34">
        <v>18</v>
      </c>
      <c r="B28" s="26" t="s">
        <v>76</v>
      </c>
      <c r="C28" s="36">
        <v>2</v>
      </c>
      <c r="D28" s="17">
        <f t="shared" si="0"/>
        <v>0</v>
      </c>
      <c r="E28" s="18">
        <f t="shared" si="1"/>
        <v>0.6</v>
      </c>
      <c r="F28" s="19">
        <f t="shared" si="2"/>
        <v>50</v>
      </c>
      <c r="G28" s="37">
        <v>35</v>
      </c>
      <c r="H28" s="16">
        <f t="shared" si="3"/>
        <v>15</v>
      </c>
      <c r="I28" s="38">
        <v>10</v>
      </c>
      <c r="J28" s="38"/>
      <c r="K28" s="38"/>
      <c r="L28" s="38">
        <v>5</v>
      </c>
      <c r="M28" s="38"/>
      <c r="N28" s="38"/>
      <c r="O28" s="38"/>
      <c r="P28" s="39"/>
      <c r="Q28" s="40" t="s">
        <v>38</v>
      </c>
      <c r="R28" s="41" t="s">
        <v>42</v>
      </c>
      <c r="S28" s="42" t="s">
        <v>52</v>
      </c>
      <c r="T28" s="43" t="s">
        <v>77</v>
      </c>
    </row>
    <row r="29" spans="1:20" ht="24.95" customHeight="1" x14ac:dyDescent="0.25">
      <c r="A29" s="34">
        <v>19</v>
      </c>
      <c r="B29" s="26" t="s">
        <v>78</v>
      </c>
      <c r="C29" s="36">
        <v>1</v>
      </c>
      <c r="D29" s="17">
        <f t="shared" si="0"/>
        <v>0</v>
      </c>
      <c r="E29" s="18">
        <f t="shared" si="1"/>
        <v>0.5</v>
      </c>
      <c r="F29" s="19">
        <f t="shared" si="2"/>
        <v>30</v>
      </c>
      <c r="G29" s="37">
        <v>15</v>
      </c>
      <c r="H29" s="16">
        <f t="shared" si="3"/>
        <v>15</v>
      </c>
      <c r="I29" s="38">
        <v>10</v>
      </c>
      <c r="J29" s="38"/>
      <c r="K29" s="38"/>
      <c r="L29" s="38"/>
      <c r="M29" s="38"/>
      <c r="N29" s="38"/>
      <c r="O29" s="38">
        <v>5</v>
      </c>
      <c r="P29" s="39"/>
      <c r="Q29" s="40" t="s">
        <v>41</v>
      </c>
      <c r="R29" s="41" t="s">
        <v>34</v>
      </c>
      <c r="S29" s="42" t="s">
        <v>79</v>
      </c>
      <c r="T29" s="43" t="s">
        <v>80</v>
      </c>
    </row>
    <row r="30" spans="1:20" ht="24.95" customHeight="1" x14ac:dyDescent="0.25">
      <c r="A30" s="34">
        <v>20</v>
      </c>
      <c r="B30" s="26" t="s">
        <v>81</v>
      </c>
      <c r="C30" s="36">
        <v>1</v>
      </c>
      <c r="D30" s="17">
        <f t="shared" si="0"/>
        <v>0</v>
      </c>
      <c r="E30" s="18">
        <f t="shared" si="1"/>
        <v>0.6</v>
      </c>
      <c r="F30" s="19">
        <f t="shared" si="2"/>
        <v>30</v>
      </c>
      <c r="G30" s="37">
        <v>12</v>
      </c>
      <c r="H30" s="16">
        <f t="shared" si="3"/>
        <v>18</v>
      </c>
      <c r="I30" s="38">
        <v>9</v>
      </c>
      <c r="J30" s="38"/>
      <c r="K30" s="38"/>
      <c r="L30" s="38"/>
      <c r="M30" s="38"/>
      <c r="N30" s="38"/>
      <c r="O30" s="38">
        <v>9</v>
      </c>
      <c r="P30" s="39"/>
      <c r="Q30" s="40" t="s">
        <v>41</v>
      </c>
      <c r="R30" s="41" t="s">
        <v>34</v>
      </c>
      <c r="S30" s="42" t="s">
        <v>46</v>
      </c>
      <c r="T30" s="43" t="s">
        <v>82</v>
      </c>
    </row>
    <row r="31" spans="1:20" ht="24.95" customHeight="1" x14ac:dyDescent="0.25">
      <c r="A31" s="34">
        <v>21</v>
      </c>
      <c r="B31" s="35" t="s">
        <v>83</v>
      </c>
      <c r="C31" s="36">
        <v>2</v>
      </c>
      <c r="D31" s="17">
        <f t="shared" si="0"/>
        <v>0</v>
      </c>
      <c r="E31" s="18">
        <f t="shared" si="1"/>
        <v>0.84</v>
      </c>
      <c r="F31" s="19">
        <f t="shared" si="2"/>
        <v>50</v>
      </c>
      <c r="G31" s="37">
        <v>29</v>
      </c>
      <c r="H31" s="16">
        <f t="shared" si="3"/>
        <v>21</v>
      </c>
      <c r="I31" s="38">
        <v>15</v>
      </c>
      <c r="J31" s="38"/>
      <c r="K31" s="38"/>
      <c r="L31" s="38">
        <v>6</v>
      </c>
      <c r="M31" s="38"/>
      <c r="N31" s="38"/>
      <c r="O31" s="38"/>
      <c r="P31" s="39"/>
      <c r="Q31" s="40" t="s">
        <v>38</v>
      </c>
      <c r="R31" s="41" t="s">
        <v>34</v>
      </c>
      <c r="S31" s="42" t="s">
        <v>39</v>
      </c>
      <c r="T31" s="43" t="s">
        <v>84</v>
      </c>
    </row>
    <row r="32" spans="1:20" ht="24.95" customHeight="1" x14ac:dyDescent="0.25">
      <c r="A32" s="34">
        <v>22</v>
      </c>
      <c r="B32" s="35" t="s">
        <v>85</v>
      </c>
      <c r="C32" s="36">
        <v>2</v>
      </c>
      <c r="D32" s="17">
        <f t="shared" si="0"/>
        <v>0</v>
      </c>
      <c r="E32" s="18">
        <f t="shared" si="1"/>
        <v>0.84</v>
      </c>
      <c r="F32" s="19">
        <f t="shared" si="2"/>
        <v>50</v>
      </c>
      <c r="G32" s="37">
        <v>29</v>
      </c>
      <c r="H32" s="16">
        <f t="shared" si="3"/>
        <v>21</v>
      </c>
      <c r="I32" s="38">
        <v>15</v>
      </c>
      <c r="J32" s="38"/>
      <c r="K32" s="38"/>
      <c r="L32" s="38">
        <v>6</v>
      </c>
      <c r="M32" s="38"/>
      <c r="N32" s="38"/>
      <c r="O32" s="38"/>
      <c r="P32" s="39"/>
      <c r="Q32" s="40" t="s">
        <v>38</v>
      </c>
      <c r="R32" s="41" t="s">
        <v>34</v>
      </c>
      <c r="S32" s="42" t="s">
        <v>86</v>
      </c>
      <c r="T32" s="43" t="s">
        <v>157</v>
      </c>
    </row>
    <row r="33" spans="1:20" ht="24.95" customHeight="1" x14ac:dyDescent="0.25">
      <c r="A33" s="34">
        <v>23</v>
      </c>
      <c r="B33" s="26" t="s">
        <v>87</v>
      </c>
      <c r="C33" s="36">
        <v>1</v>
      </c>
      <c r="D33" s="17">
        <f t="shared" si="0"/>
        <v>0.24</v>
      </c>
      <c r="E33" s="18">
        <f t="shared" si="1"/>
        <v>0.16</v>
      </c>
      <c r="F33" s="19">
        <f t="shared" si="2"/>
        <v>25</v>
      </c>
      <c r="G33" s="37">
        <v>15</v>
      </c>
      <c r="H33" s="16">
        <f t="shared" si="3"/>
        <v>10</v>
      </c>
      <c r="I33" s="38">
        <v>6</v>
      </c>
      <c r="J33" s="38"/>
      <c r="K33" s="38">
        <v>6</v>
      </c>
      <c r="L33" s="38"/>
      <c r="M33" s="38"/>
      <c r="N33" s="38"/>
      <c r="O33" s="38">
        <v>4</v>
      </c>
      <c r="P33" s="39"/>
      <c r="Q33" s="40" t="s">
        <v>41</v>
      </c>
      <c r="R33" s="41" t="s">
        <v>34</v>
      </c>
      <c r="S33" s="42" t="s">
        <v>46</v>
      </c>
      <c r="T33" s="43" t="s">
        <v>88</v>
      </c>
    </row>
    <row r="34" spans="1:20" ht="24.95" customHeight="1" x14ac:dyDescent="0.25">
      <c r="A34" s="34">
        <v>24</v>
      </c>
      <c r="B34" s="26" t="s">
        <v>89</v>
      </c>
      <c r="C34" s="36">
        <v>2</v>
      </c>
      <c r="D34" s="17">
        <f t="shared" si="0"/>
        <v>0</v>
      </c>
      <c r="E34" s="18">
        <f t="shared" si="1"/>
        <v>1.2</v>
      </c>
      <c r="F34" s="19">
        <f t="shared" si="2"/>
        <v>50</v>
      </c>
      <c r="G34" s="37">
        <v>20</v>
      </c>
      <c r="H34" s="16">
        <f t="shared" si="3"/>
        <v>30</v>
      </c>
      <c r="I34" s="38"/>
      <c r="J34" s="38"/>
      <c r="K34" s="38"/>
      <c r="L34" s="38"/>
      <c r="M34" s="38"/>
      <c r="N34" s="38"/>
      <c r="O34" s="38">
        <v>30</v>
      </c>
      <c r="P34" s="39"/>
      <c r="Q34" s="40" t="s">
        <v>41</v>
      </c>
      <c r="R34" s="41" t="s">
        <v>34</v>
      </c>
      <c r="S34" s="42" t="s">
        <v>46</v>
      </c>
      <c r="T34" s="43" t="s">
        <v>57</v>
      </c>
    </row>
    <row r="35" spans="1:20" ht="24.95" customHeight="1" x14ac:dyDescent="0.25">
      <c r="A35" s="34">
        <v>25</v>
      </c>
      <c r="B35" s="26" t="s">
        <v>90</v>
      </c>
      <c r="C35" s="36">
        <v>2</v>
      </c>
      <c r="D35" s="17">
        <f t="shared" si="0"/>
        <v>0.48</v>
      </c>
      <c r="E35" s="18">
        <f t="shared" si="1"/>
        <v>0.36</v>
      </c>
      <c r="F35" s="19">
        <f t="shared" si="2"/>
        <v>50</v>
      </c>
      <c r="G35" s="37">
        <v>29</v>
      </c>
      <c r="H35" s="16">
        <f t="shared" si="3"/>
        <v>21</v>
      </c>
      <c r="I35" s="38">
        <v>12</v>
      </c>
      <c r="J35" s="38"/>
      <c r="K35" s="38">
        <v>12</v>
      </c>
      <c r="L35" s="38"/>
      <c r="M35" s="38"/>
      <c r="N35" s="38"/>
      <c r="O35" s="38">
        <v>9</v>
      </c>
      <c r="P35" s="39"/>
      <c r="Q35" s="40" t="s">
        <v>41</v>
      </c>
      <c r="R35" s="41" t="s">
        <v>34</v>
      </c>
      <c r="S35" s="42" t="s">
        <v>46</v>
      </c>
      <c r="T35" s="43" t="s">
        <v>91</v>
      </c>
    </row>
    <row r="36" spans="1:20" ht="24.95" customHeight="1" x14ac:dyDescent="0.25">
      <c r="A36" s="34">
        <v>26</v>
      </c>
      <c r="B36" s="35" t="s">
        <v>92</v>
      </c>
      <c r="C36" s="36">
        <v>2</v>
      </c>
      <c r="D36" s="17">
        <f t="shared" si="0"/>
        <v>0</v>
      </c>
      <c r="E36" s="18">
        <f t="shared" si="1"/>
        <v>0.84</v>
      </c>
      <c r="F36" s="19">
        <f t="shared" si="2"/>
        <v>50</v>
      </c>
      <c r="G36" s="37">
        <v>29</v>
      </c>
      <c r="H36" s="16">
        <f t="shared" si="3"/>
        <v>21</v>
      </c>
      <c r="I36" s="38">
        <v>12</v>
      </c>
      <c r="J36" s="38"/>
      <c r="K36" s="38"/>
      <c r="L36" s="38"/>
      <c r="M36" s="38"/>
      <c r="N36" s="38"/>
      <c r="O36" s="38">
        <v>9</v>
      </c>
      <c r="P36" s="39"/>
      <c r="Q36" s="40" t="s">
        <v>41</v>
      </c>
      <c r="R36" s="41" t="s">
        <v>34</v>
      </c>
      <c r="S36" s="42" t="s">
        <v>93</v>
      </c>
      <c r="T36" s="43" t="s">
        <v>94</v>
      </c>
    </row>
    <row r="37" spans="1:20" ht="30" customHeight="1" x14ac:dyDescent="0.25">
      <c r="A37" s="34">
        <v>27</v>
      </c>
      <c r="B37" s="35" t="s">
        <v>95</v>
      </c>
      <c r="C37" s="36">
        <v>1</v>
      </c>
      <c r="D37" s="17">
        <f t="shared" si="0"/>
        <v>0</v>
      </c>
      <c r="E37" s="18">
        <f t="shared" si="1"/>
        <v>0.4</v>
      </c>
      <c r="F37" s="19">
        <f t="shared" si="2"/>
        <v>25</v>
      </c>
      <c r="G37" s="37">
        <v>15</v>
      </c>
      <c r="H37" s="16">
        <f t="shared" si="3"/>
        <v>10</v>
      </c>
      <c r="I37" s="38">
        <v>6</v>
      </c>
      <c r="J37" s="38"/>
      <c r="K37" s="38"/>
      <c r="L37" s="38"/>
      <c r="M37" s="38"/>
      <c r="N37" s="38"/>
      <c r="O37" s="38">
        <v>4</v>
      </c>
      <c r="P37" s="39"/>
      <c r="Q37" s="40" t="s">
        <v>41</v>
      </c>
      <c r="R37" s="41" t="s">
        <v>34</v>
      </c>
      <c r="S37" s="97" t="s">
        <v>46</v>
      </c>
      <c r="T37" s="43" t="s">
        <v>96</v>
      </c>
    </row>
    <row r="38" spans="1:20" ht="24.95" customHeight="1" x14ac:dyDescent="0.25">
      <c r="A38" s="34">
        <v>28</v>
      </c>
      <c r="B38" s="35" t="s">
        <v>97</v>
      </c>
      <c r="C38" s="36">
        <v>1</v>
      </c>
      <c r="D38" s="17">
        <f t="shared" si="0"/>
        <v>0.24</v>
      </c>
      <c r="E38" s="18">
        <f t="shared" si="1"/>
        <v>0.16</v>
      </c>
      <c r="F38" s="19">
        <f t="shared" si="2"/>
        <v>25</v>
      </c>
      <c r="G38" s="37">
        <v>15</v>
      </c>
      <c r="H38" s="16">
        <f t="shared" si="3"/>
        <v>10</v>
      </c>
      <c r="I38" s="38">
        <v>6</v>
      </c>
      <c r="J38" s="38"/>
      <c r="K38" s="38">
        <v>6</v>
      </c>
      <c r="L38" s="38"/>
      <c r="M38" s="38"/>
      <c r="N38" s="38"/>
      <c r="O38" s="38">
        <v>4</v>
      </c>
      <c r="P38" s="39"/>
      <c r="Q38" s="40" t="s">
        <v>41</v>
      </c>
      <c r="R38" s="41" t="s">
        <v>34</v>
      </c>
      <c r="S38" s="42" t="s">
        <v>46</v>
      </c>
      <c r="T38" s="43" t="s">
        <v>98</v>
      </c>
    </row>
    <row r="39" spans="1:20" ht="24.95" customHeight="1" x14ac:dyDescent="0.25">
      <c r="A39" s="34">
        <v>29</v>
      </c>
      <c r="B39" s="35" t="s">
        <v>99</v>
      </c>
      <c r="C39" s="36">
        <v>5</v>
      </c>
      <c r="D39" s="17">
        <f t="shared" si="0"/>
        <v>0</v>
      </c>
      <c r="E39" s="18">
        <f t="shared" si="1"/>
        <v>0.6</v>
      </c>
      <c r="F39" s="19">
        <f t="shared" si="2"/>
        <v>125</v>
      </c>
      <c r="G39" s="37">
        <v>110</v>
      </c>
      <c r="H39" s="16">
        <f t="shared" si="3"/>
        <v>15</v>
      </c>
      <c r="I39" s="38"/>
      <c r="J39" s="38"/>
      <c r="K39" s="38"/>
      <c r="L39" s="38"/>
      <c r="M39" s="38"/>
      <c r="N39" s="38"/>
      <c r="O39" s="38">
        <v>15</v>
      </c>
      <c r="P39" s="39"/>
      <c r="Q39" s="40"/>
      <c r="R39" s="41" t="s">
        <v>34</v>
      </c>
      <c r="S39" s="42"/>
      <c r="T39" s="43"/>
    </row>
    <row r="40" spans="1:20" ht="24.95" customHeight="1" x14ac:dyDescent="0.25">
      <c r="A40" s="34">
        <v>30</v>
      </c>
      <c r="B40" s="35" t="s">
        <v>100</v>
      </c>
      <c r="C40" s="36">
        <v>3</v>
      </c>
      <c r="D40" s="17">
        <f t="shared" si="0"/>
        <v>0</v>
      </c>
      <c r="E40" s="18">
        <f t="shared" si="1"/>
        <v>1.3333333333333333</v>
      </c>
      <c r="F40" s="19">
        <f t="shared" si="2"/>
        <v>81</v>
      </c>
      <c r="G40" s="37">
        <v>45</v>
      </c>
      <c r="H40" s="16">
        <f t="shared" si="3"/>
        <v>36</v>
      </c>
      <c r="I40" s="38"/>
      <c r="J40" s="38"/>
      <c r="K40" s="38"/>
      <c r="L40" s="38"/>
      <c r="M40" s="38"/>
      <c r="N40" s="38"/>
      <c r="O40" s="38">
        <v>36</v>
      </c>
      <c r="P40" s="39"/>
      <c r="Q40" s="40"/>
      <c r="R40" s="41" t="s">
        <v>34</v>
      </c>
      <c r="S40" s="42" t="s">
        <v>101</v>
      </c>
      <c r="T40" s="43" t="s">
        <v>102</v>
      </c>
    </row>
    <row r="41" spans="1:20" ht="36.75" customHeight="1" x14ac:dyDescent="0.25">
      <c r="A41" s="34">
        <v>31</v>
      </c>
      <c r="B41" s="26" t="s">
        <v>103</v>
      </c>
      <c r="C41" s="36">
        <v>2</v>
      </c>
      <c r="D41" s="17">
        <f t="shared" si="0"/>
        <v>0</v>
      </c>
      <c r="E41" s="18">
        <f t="shared" si="1"/>
        <v>2</v>
      </c>
      <c r="F41" s="19">
        <f t="shared" si="2"/>
        <v>50</v>
      </c>
      <c r="G41" s="44"/>
      <c r="H41" s="16">
        <f t="shared" si="3"/>
        <v>50</v>
      </c>
      <c r="I41" s="38"/>
      <c r="J41" s="38"/>
      <c r="K41" s="38"/>
      <c r="L41" s="38"/>
      <c r="M41" s="38"/>
      <c r="N41" s="38"/>
      <c r="O41" s="38">
        <v>50</v>
      </c>
      <c r="P41" s="39"/>
      <c r="Q41" s="40"/>
      <c r="R41" s="41" t="s">
        <v>34</v>
      </c>
      <c r="S41" s="42" t="s">
        <v>46</v>
      </c>
      <c r="T41" s="43" t="s">
        <v>104</v>
      </c>
    </row>
    <row r="42" spans="1:20" ht="34.5" customHeight="1" thickBot="1" x14ac:dyDescent="0.3">
      <c r="A42" s="34">
        <v>32</v>
      </c>
      <c r="B42" s="26" t="s">
        <v>105</v>
      </c>
      <c r="C42" s="36">
        <v>1</v>
      </c>
      <c r="D42" s="17">
        <f t="shared" si="0"/>
        <v>0</v>
      </c>
      <c r="E42" s="18">
        <f t="shared" si="1"/>
        <v>1</v>
      </c>
      <c r="F42" s="19">
        <f t="shared" si="2"/>
        <v>25</v>
      </c>
      <c r="G42" s="44"/>
      <c r="H42" s="16">
        <f t="shared" si="3"/>
        <v>25</v>
      </c>
      <c r="I42" s="38"/>
      <c r="J42" s="38"/>
      <c r="K42" s="38"/>
      <c r="L42" s="38"/>
      <c r="M42" s="38"/>
      <c r="N42" s="38"/>
      <c r="O42" s="38">
        <v>25</v>
      </c>
      <c r="P42" s="39"/>
      <c r="Q42" s="40"/>
      <c r="R42" s="41" t="s">
        <v>34</v>
      </c>
      <c r="S42" s="42" t="s">
        <v>46</v>
      </c>
      <c r="T42" s="43" t="s">
        <v>104</v>
      </c>
    </row>
    <row r="43" spans="1:20" ht="26.85" customHeight="1" thickBot="1" x14ac:dyDescent="0.3">
      <c r="A43" s="113" t="s">
        <v>106</v>
      </c>
      <c r="B43" s="114"/>
      <c r="C43" s="45">
        <f t="shared" ref="C43:P43" si="4">SUM(C11:C42)</f>
        <v>60</v>
      </c>
      <c r="D43" s="104">
        <f t="shared" si="4"/>
        <v>1.28</v>
      </c>
      <c r="E43" s="104">
        <f t="shared" si="4"/>
        <v>25.153333333333329</v>
      </c>
      <c r="F43" s="45">
        <f t="shared" si="4"/>
        <v>1545</v>
      </c>
      <c r="G43" s="45">
        <f t="shared" si="4"/>
        <v>860</v>
      </c>
      <c r="H43" s="45">
        <f t="shared" si="4"/>
        <v>685</v>
      </c>
      <c r="I43" s="45">
        <f t="shared" si="4"/>
        <v>293</v>
      </c>
      <c r="J43" s="45">
        <f t="shared" si="4"/>
        <v>0</v>
      </c>
      <c r="K43" s="45">
        <f t="shared" si="4"/>
        <v>36</v>
      </c>
      <c r="L43" s="45">
        <f t="shared" si="4"/>
        <v>47</v>
      </c>
      <c r="M43" s="45">
        <f t="shared" si="4"/>
        <v>0</v>
      </c>
      <c r="N43" s="45">
        <f t="shared" si="4"/>
        <v>0</v>
      </c>
      <c r="O43" s="45">
        <f t="shared" si="4"/>
        <v>345</v>
      </c>
      <c r="P43" s="45">
        <f t="shared" si="4"/>
        <v>0</v>
      </c>
      <c r="Q43" s="46"/>
      <c r="R43" s="47"/>
      <c r="S43" s="48" t="s">
        <v>107</v>
      </c>
      <c r="T43" s="49" t="s">
        <v>107</v>
      </c>
    </row>
    <row r="44" spans="1:20" x14ac:dyDescent="0.25">
      <c r="B44" s="50" t="s">
        <v>108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43:B4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13" zoomScaleNormal="100" workbookViewId="0">
      <selection activeCell="V23" sqref="V2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5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ht="30.75" customHeight="1" x14ac:dyDescent="0.3">
      <c r="A2" s="175" t="s">
        <v>109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/>
    </row>
    <row r="3" spans="1:20" ht="30" customHeight="1" thickBot="1" x14ac:dyDescent="0.35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80"/>
    </row>
    <row r="4" spans="1:20" ht="30.75" customHeight="1" x14ac:dyDescent="0.25">
      <c r="A4" s="181" t="s">
        <v>160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 t="s">
        <v>110</v>
      </c>
      <c r="M4" s="182"/>
      <c r="N4" s="182"/>
      <c r="O4" s="182"/>
      <c r="P4" s="182"/>
      <c r="Q4" s="182"/>
      <c r="R4" s="207" t="s">
        <v>159</v>
      </c>
      <c r="S4" s="208"/>
      <c r="T4" s="209"/>
    </row>
    <row r="5" spans="1:20" ht="30" customHeight="1" thickBot="1" x14ac:dyDescent="0.3">
      <c r="A5" s="135" t="s">
        <v>111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 t="s">
        <v>5</v>
      </c>
      <c r="M5" s="136"/>
      <c r="N5" s="136"/>
      <c r="O5" s="136"/>
      <c r="P5" s="136"/>
      <c r="Q5" s="136"/>
      <c r="R5" s="204" t="s">
        <v>6</v>
      </c>
      <c r="S5" s="205"/>
      <c r="T5" s="206"/>
    </row>
    <row r="6" spans="1:20" ht="15.75" customHeight="1" x14ac:dyDescent="0.25">
      <c r="A6" s="140" t="s">
        <v>7</v>
      </c>
      <c r="B6" s="143" t="s">
        <v>8</v>
      </c>
      <c r="C6" s="146" t="s">
        <v>9</v>
      </c>
      <c r="D6" s="147"/>
      <c r="E6" s="148"/>
      <c r="F6" s="149" t="s">
        <v>10</v>
      </c>
      <c r="G6" s="149" t="s">
        <v>11</v>
      </c>
      <c r="H6" s="152" t="s">
        <v>12</v>
      </c>
      <c r="I6" s="153"/>
      <c r="J6" s="153"/>
      <c r="K6" s="153"/>
      <c r="L6" s="153"/>
      <c r="M6" s="153"/>
      <c r="N6" s="153"/>
      <c r="O6" s="153"/>
      <c r="P6" s="153"/>
      <c r="Q6" s="154"/>
      <c r="R6" s="155" t="s">
        <v>13</v>
      </c>
      <c r="S6" s="158" t="s">
        <v>14</v>
      </c>
      <c r="T6" s="161" t="s">
        <v>15</v>
      </c>
    </row>
    <row r="7" spans="1:20" ht="36" customHeight="1" x14ac:dyDescent="0.25">
      <c r="A7" s="141"/>
      <c r="B7" s="144"/>
      <c r="C7" s="164" t="s">
        <v>9</v>
      </c>
      <c r="D7" s="166" t="s">
        <v>16</v>
      </c>
      <c r="E7" s="168" t="s">
        <v>17</v>
      </c>
      <c r="F7" s="150"/>
      <c r="G7" s="150"/>
      <c r="H7" s="170" t="s">
        <v>18</v>
      </c>
      <c r="I7" s="107" t="s">
        <v>19</v>
      </c>
      <c r="J7" s="107"/>
      <c r="K7" s="107"/>
      <c r="L7" s="108" t="s">
        <v>20</v>
      </c>
      <c r="M7" s="109"/>
      <c r="N7" s="110"/>
      <c r="O7" s="111" t="s">
        <v>21</v>
      </c>
      <c r="P7" s="111"/>
      <c r="Q7" s="112"/>
      <c r="R7" s="156"/>
      <c r="S7" s="159"/>
      <c r="T7" s="162"/>
    </row>
    <row r="8" spans="1:20" s="4" customFormat="1" ht="42" customHeight="1" thickBot="1" x14ac:dyDescent="0.3">
      <c r="A8" s="142"/>
      <c r="B8" s="145"/>
      <c r="C8" s="165"/>
      <c r="D8" s="167"/>
      <c r="E8" s="169"/>
      <c r="F8" s="151"/>
      <c r="G8" s="151"/>
      <c r="H8" s="171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57"/>
      <c r="S8" s="160"/>
      <c r="T8" s="163"/>
    </row>
    <row r="9" spans="1:20" s="9" customFormat="1" ht="15" customHeight="1" x14ac:dyDescent="0.25">
      <c r="A9" s="190">
        <v>1</v>
      </c>
      <c r="B9" s="192">
        <v>2</v>
      </c>
      <c r="C9" s="194">
        <v>3</v>
      </c>
      <c r="D9" s="53">
        <v>4</v>
      </c>
      <c r="E9" s="54">
        <v>5</v>
      </c>
      <c r="F9" s="55">
        <v>6</v>
      </c>
      <c r="G9" s="196">
        <v>7</v>
      </c>
      <c r="H9" s="56">
        <v>8</v>
      </c>
      <c r="I9" s="186">
        <v>9</v>
      </c>
      <c r="J9" s="188">
        <v>10</v>
      </c>
      <c r="K9" s="186">
        <v>11</v>
      </c>
      <c r="L9" s="186">
        <v>12</v>
      </c>
      <c r="M9" s="188">
        <v>13</v>
      </c>
      <c r="N9" s="186">
        <v>14</v>
      </c>
      <c r="O9" s="186">
        <v>15</v>
      </c>
      <c r="P9" s="186">
        <v>16</v>
      </c>
      <c r="Q9" s="198">
        <v>17</v>
      </c>
      <c r="R9" s="200">
        <v>18</v>
      </c>
      <c r="S9" s="202">
        <v>19</v>
      </c>
      <c r="T9" s="198">
        <v>20</v>
      </c>
    </row>
    <row r="10" spans="1:20" s="4" customFormat="1" ht="43.5" customHeight="1" thickBot="1" x14ac:dyDescent="0.3">
      <c r="A10" s="191"/>
      <c r="B10" s="193"/>
      <c r="C10" s="195"/>
      <c r="D10" s="57" t="s">
        <v>29</v>
      </c>
      <c r="E10" s="58" t="s">
        <v>30</v>
      </c>
      <c r="F10" s="59" t="s">
        <v>31</v>
      </c>
      <c r="G10" s="197"/>
      <c r="H10" s="60" t="s">
        <v>32</v>
      </c>
      <c r="I10" s="187"/>
      <c r="J10" s="189"/>
      <c r="K10" s="187"/>
      <c r="L10" s="187"/>
      <c r="M10" s="189"/>
      <c r="N10" s="187"/>
      <c r="O10" s="187"/>
      <c r="P10" s="187"/>
      <c r="Q10" s="199"/>
      <c r="R10" s="201"/>
      <c r="S10" s="203"/>
      <c r="T10" s="199"/>
    </row>
    <row r="11" spans="1:20" s="4" customFormat="1" ht="24.95" customHeight="1" x14ac:dyDescent="0.25">
      <c r="A11" s="61">
        <v>1</v>
      </c>
      <c r="B11" s="62" t="s">
        <v>112</v>
      </c>
      <c r="C11" s="63">
        <v>2</v>
      </c>
      <c r="D11" s="64">
        <f>(J11+K11+M11+N11)*C11/F11</f>
        <v>0</v>
      </c>
      <c r="E11" s="65">
        <f>(I11-K11+L11-N11+O11)*C11/F11</f>
        <v>0.72</v>
      </c>
      <c r="F11" s="66">
        <f>G11+H11</f>
        <v>50</v>
      </c>
      <c r="G11" s="66">
        <v>32</v>
      </c>
      <c r="H11" s="63">
        <f>I11+L11+O11</f>
        <v>18</v>
      </c>
      <c r="I11" s="67">
        <v>6</v>
      </c>
      <c r="J11" s="67"/>
      <c r="K11" s="67"/>
      <c r="L11" s="67"/>
      <c r="M11" s="67"/>
      <c r="N11" s="67"/>
      <c r="O11" s="67">
        <v>12</v>
      </c>
      <c r="P11" s="67"/>
      <c r="Q11" s="68" t="s">
        <v>41</v>
      </c>
      <c r="R11" s="69" t="s">
        <v>42</v>
      </c>
      <c r="S11" s="23" t="s">
        <v>46</v>
      </c>
      <c r="T11" s="24" t="s">
        <v>88</v>
      </c>
    </row>
    <row r="12" spans="1:20" s="4" customFormat="1" ht="24.95" customHeight="1" x14ac:dyDescent="0.25">
      <c r="A12" s="70">
        <v>2</v>
      </c>
      <c r="B12" s="71" t="s">
        <v>113</v>
      </c>
      <c r="C12" s="72">
        <v>2</v>
      </c>
      <c r="D12" s="64">
        <f t="shared" ref="D12:D36" si="0">(J12+K12+M12+N12)*C12/F12</f>
        <v>0.48</v>
      </c>
      <c r="E12" s="65">
        <f t="shared" ref="E12:E36" si="1">(I12-K12+L12-N12+O12)*C12/F12</f>
        <v>0.6</v>
      </c>
      <c r="F12" s="66">
        <f t="shared" ref="F12:F36" si="2">G12+H12</f>
        <v>50</v>
      </c>
      <c r="G12" s="73">
        <v>29</v>
      </c>
      <c r="H12" s="63">
        <f t="shared" ref="H12:H36" si="3">I12+L12+O12</f>
        <v>21</v>
      </c>
      <c r="I12" s="74">
        <v>12</v>
      </c>
      <c r="J12" s="74">
        <v>6</v>
      </c>
      <c r="K12" s="74">
        <v>6</v>
      </c>
      <c r="L12" s="74"/>
      <c r="M12" s="74"/>
      <c r="N12" s="74"/>
      <c r="O12" s="74">
        <v>9</v>
      </c>
      <c r="P12" s="74"/>
      <c r="Q12" s="75" t="s">
        <v>41</v>
      </c>
      <c r="R12" s="69" t="s">
        <v>42</v>
      </c>
      <c r="S12" s="32" t="s">
        <v>153</v>
      </c>
      <c r="T12" s="33" t="s">
        <v>142</v>
      </c>
    </row>
    <row r="13" spans="1:20" s="4" customFormat="1" ht="24.95" customHeight="1" x14ac:dyDescent="0.25">
      <c r="A13" s="70">
        <v>3</v>
      </c>
      <c r="B13" s="71" t="s">
        <v>114</v>
      </c>
      <c r="C13" s="72">
        <v>3</v>
      </c>
      <c r="D13" s="64">
        <f t="shared" si="0"/>
        <v>0.6</v>
      </c>
      <c r="E13" s="65">
        <f t="shared" si="1"/>
        <v>1.2</v>
      </c>
      <c r="F13" s="66">
        <f t="shared" si="2"/>
        <v>90</v>
      </c>
      <c r="G13" s="73">
        <v>54</v>
      </c>
      <c r="H13" s="63">
        <f t="shared" si="3"/>
        <v>36</v>
      </c>
      <c r="I13" s="74">
        <v>18</v>
      </c>
      <c r="J13" s="105">
        <v>18</v>
      </c>
      <c r="K13" s="74"/>
      <c r="L13" s="74"/>
      <c r="M13" s="74"/>
      <c r="N13" s="74"/>
      <c r="O13" s="74">
        <v>18</v>
      </c>
      <c r="P13" s="74"/>
      <c r="Q13" s="75" t="s">
        <v>41</v>
      </c>
      <c r="R13" s="69" t="s">
        <v>42</v>
      </c>
      <c r="S13" s="32" t="s">
        <v>46</v>
      </c>
      <c r="T13" s="33" t="s">
        <v>139</v>
      </c>
    </row>
    <row r="14" spans="1:20" s="4" customFormat="1" ht="24.95" customHeight="1" x14ac:dyDescent="0.25">
      <c r="A14" s="70">
        <v>4</v>
      </c>
      <c r="B14" s="71" t="s">
        <v>115</v>
      </c>
      <c r="C14" s="72">
        <v>2</v>
      </c>
      <c r="D14" s="64">
        <f t="shared" si="0"/>
        <v>0</v>
      </c>
      <c r="E14" s="65">
        <f t="shared" si="1"/>
        <v>0.84</v>
      </c>
      <c r="F14" s="66">
        <f t="shared" si="2"/>
        <v>50</v>
      </c>
      <c r="G14" s="73">
        <v>29</v>
      </c>
      <c r="H14" s="63">
        <f t="shared" si="3"/>
        <v>21</v>
      </c>
      <c r="I14" s="74">
        <v>15</v>
      </c>
      <c r="J14" s="74"/>
      <c r="K14" s="74"/>
      <c r="L14" s="74">
        <v>6</v>
      </c>
      <c r="M14" s="74"/>
      <c r="N14" s="74"/>
      <c r="O14" s="74"/>
      <c r="P14" s="74"/>
      <c r="Q14" s="75" t="s">
        <v>38</v>
      </c>
      <c r="R14" s="76" t="s">
        <v>34</v>
      </c>
      <c r="S14" s="32" t="s">
        <v>52</v>
      </c>
      <c r="T14" s="33" t="s">
        <v>144</v>
      </c>
    </row>
    <row r="15" spans="1:20" s="4" customFormat="1" ht="24.95" customHeight="1" x14ac:dyDescent="0.25">
      <c r="A15" s="70">
        <v>5</v>
      </c>
      <c r="B15" s="71" t="s">
        <v>116</v>
      </c>
      <c r="C15" s="72">
        <v>1</v>
      </c>
      <c r="D15" s="64">
        <f t="shared" si="0"/>
        <v>0.24</v>
      </c>
      <c r="E15" s="65">
        <f t="shared" si="1"/>
        <v>0.4</v>
      </c>
      <c r="F15" s="66">
        <f t="shared" si="2"/>
        <v>25</v>
      </c>
      <c r="G15" s="73">
        <v>15</v>
      </c>
      <c r="H15" s="63">
        <f t="shared" si="3"/>
        <v>10</v>
      </c>
      <c r="I15" s="74">
        <v>6</v>
      </c>
      <c r="J15" s="105">
        <v>6</v>
      </c>
      <c r="K15" s="74"/>
      <c r="L15" s="74">
        <v>4</v>
      </c>
      <c r="M15" s="74"/>
      <c r="N15" s="74"/>
      <c r="O15" s="74"/>
      <c r="P15" s="74"/>
      <c r="Q15" s="75" t="s">
        <v>38</v>
      </c>
      <c r="R15" s="76" t="s">
        <v>34</v>
      </c>
      <c r="S15" s="32" t="s">
        <v>46</v>
      </c>
      <c r="T15" s="33" t="s">
        <v>88</v>
      </c>
    </row>
    <row r="16" spans="1:20" s="4" customFormat="1" ht="24.95" customHeight="1" x14ac:dyDescent="0.25">
      <c r="A16" s="70">
        <v>6</v>
      </c>
      <c r="B16" s="71" t="s">
        <v>117</v>
      </c>
      <c r="C16" s="72">
        <v>2</v>
      </c>
      <c r="D16" s="64">
        <f t="shared" si="0"/>
        <v>0.48</v>
      </c>
      <c r="E16" s="65">
        <f t="shared" si="1"/>
        <v>0.36</v>
      </c>
      <c r="F16" s="66">
        <f t="shared" si="2"/>
        <v>50</v>
      </c>
      <c r="G16" s="73">
        <v>29</v>
      </c>
      <c r="H16" s="63">
        <f t="shared" si="3"/>
        <v>21</v>
      </c>
      <c r="I16" s="74">
        <v>12</v>
      </c>
      <c r="J16" s="74"/>
      <c r="K16" s="74">
        <v>12</v>
      </c>
      <c r="L16" s="74"/>
      <c r="M16" s="74"/>
      <c r="N16" s="74"/>
      <c r="O16" s="74">
        <v>9</v>
      </c>
      <c r="P16" s="74"/>
      <c r="Q16" s="75" t="s">
        <v>41</v>
      </c>
      <c r="R16" s="69" t="s">
        <v>42</v>
      </c>
      <c r="S16" s="32" t="s">
        <v>46</v>
      </c>
      <c r="T16" s="33" t="s">
        <v>98</v>
      </c>
    </row>
    <row r="17" spans="1:20" s="4" customFormat="1" ht="24.95" customHeight="1" x14ac:dyDescent="0.25">
      <c r="A17" s="70">
        <v>7</v>
      </c>
      <c r="B17" s="71" t="s">
        <v>118</v>
      </c>
      <c r="C17" s="72">
        <v>1</v>
      </c>
      <c r="D17" s="64">
        <f t="shared" si="0"/>
        <v>0</v>
      </c>
      <c r="E17" s="65">
        <f t="shared" si="1"/>
        <v>0.5</v>
      </c>
      <c r="F17" s="66">
        <f t="shared" si="2"/>
        <v>30</v>
      </c>
      <c r="G17" s="73">
        <v>15</v>
      </c>
      <c r="H17" s="63">
        <f t="shared" si="3"/>
        <v>15</v>
      </c>
      <c r="I17" s="74"/>
      <c r="J17" s="74"/>
      <c r="K17" s="74"/>
      <c r="L17" s="74"/>
      <c r="M17" s="74"/>
      <c r="N17" s="74"/>
      <c r="O17" s="74">
        <v>15</v>
      </c>
      <c r="P17" s="74"/>
      <c r="Q17" s="75" t="s">
        <v>41</v>
      </c>
      <c r="R17" s="76" t="s">
        <v>34</v>
      </c>
      <c r="S17" s="32" t="s">
        <v>46</v>
      </c>
      <c r="T17" s="33" t="s">
        <v>139</v>
      </c>
    </row>
    <row r="18" spans="1:20" s="4" customFormat="1" ht="24.95" customHeight="1" x14ac:dyDescent="0.25">
      <c r="A18" s="70">
        <v>8</v>
      </c>
      <c r="B18" s="71" t="s">
        <v>119</v>
      </c>
      <c r="C18" s="72">
        <v>2</v>
      </c>
      <c r="D18" s="64">
        <f t="shared" si="0"/>
        <v>0</v>
      </c>
      <c r="E18" s="65">
        <f t="shared" si="1"/>
        <v>0.84</v>
      </c>
      <c r="F18" s="66">
        <f t="shared" si="2"/>
        <v>50</v>
      </c>
      <c r="G18" s="73">
        <v>29</v>
      </c>
      <c r="H18" s="63">
        <f t="shared" si="3"/>
        <v>21</v>
      </c>
      <c r="I18" s="74">
        <v>12</v>
      </c>
      <c r="J18" s="74"/>
      <c r="K18" s="74"/>
      <c r="L18" s="74"/>
      <c r="M18" s="74"/>
      <c r="N18" s="74"/>
      <c r="O18" s="74">
        <v>9</v>
      </c>
      <c r="P18" s="74"/>
      <c r="Q18" s="75" t="s">
        <v>41</v>
      </c>
      <c r="R18" s="69" t="s">
        <v>42</v>
      </c>
      <c r="S18" s="32" t="s">
        <v>46</v>
      </c>
      <c r="T18" s="33" t="s">
        <v>88</v>
      </c>
    </row>
    <row r="19" spans="1:20" s="4" customFormat="1" ht="24.95" customHeight="1" x14ac:dyDescent="0.25">
      <c r="A19" s="70">
        <v>9</v>
      </c>
      <c r="B19" s="71" t="s">
        <v>120</v>
      </c>
      <c r="C19" s="72">
        <v>2</v>
      </c>
      <c r="D19" s="64">
        <f t="shared" si="0"/>
        <v>0.48</v>
      </c>
      <c r="E19" s="65">
        <f t="shared" si="1"/>
        <v>0.6</v>
      </c>
      <c r="F19" s="66">
        <f t="shared" si="2"/>
        <v>50</v>
      </c>
      <c r="G19" s="73">
        <v>29</v>
      </c>
      <c r="H19" s="63">
        <f t="shared" si="3"/>
        <v>21</v>
      </c>
      <c r="I19" s="74">
        <v>12</v>
      </c>
      <c r="J19" s="74">
        <v>6</v>
      </c>
      <c r="K19" s="74">
        <v>6</v>
      </c>
      <c r="L19" s="74"/>
      <c r="M19" s="74"/>
      <c r="N19" s="74"/>
      <c r="O19" s="74">
        <v>9</v>
      </c>
      <c r="P19" s="74"/>
      <c r="Q19" s="75" t="s">
        <v>41</v>
      </c>
      <c r="R19" s="69" t="s">
        <v>42</v>
      </c>
      <c r="S19" s="32" t="s">
        <v>46</v>
      </c>
      <c r="T19" s="33" t="s">
        <v>142</v>
      </c>
    </row>
    <row r="20" spans="1:20" ht="24.95" customHeight="1" x14ac:dyDescent="0.25">
      <c r="A20" s="77">
        <v>10</v>
      </c>
      <c r="B20" s="78" t="s">
        <v>121</v>
      </c>
      <c r="C20" s="79">
        <v>3</v>
      </c>
      <c r="D20" s="64">
        <f t="shared" si="0"/>
        <v>0.8</v>
      </c>
      <c r="E20" s="65">
        <f t="shared" si="1"/>
        <v>0.8</v>
      </c>
      <c r="F20" s="66">
        <f t="shared" si="2"/>
        <v>75</v>
      </c>
      <c r="G20" s="80">
        <v>45</v>
      </c>
      <c r="H20" s="63">
        <f t="shared" si="3"/>
        <v>30</v>
      </c>
      <c r="I20" s="81">
        <v>20</v>
      </c>
      <c r="J20" s="81">
        <v>10</v>
      </c>
      <c r="K20" s="81">
        <v>10</v>
      </c>
      <c r="L20" s="81"/>
      <c r="M20" s="81"/>
      <c r="N20" s="81"/>
      <c r="O20" s="81">
        <v>10</v>
      </c>
      <c r="P20" s="81"/>
      <c r="Q20" s="82" t="s">
        <v>41</v>
      </c>
      <c r="R20" s="83" t="s">
        <v>42</v>
      </c>
      <c r="S20" s="98" t="s">
        <v>46</v>
      </c>
      <c r="T20" s="85" t="s">
        <v>138</v>
      </c>
    </row>
    <row r="21" spans="1:20" ht="33.75" customHeight="1" x14ac:dyDescent="0.25">
      <c r="A21" s="86">
        <v>11</v>
      </c>
      <c r="B21" s="87" t="s">
        <v>122</v>
      </c>
      <c r="C21" s="88">
        <v>1</v>
      </c>
      <c r="D21" s="64">
        <f t="shared" si="0"/>
        <v>0</v>
      </c>
      <c r="E21" s="65">
        <f t="shared" si="1"/>
        <v>0.4</v>
      </c>
      <c r="F21" s="66">
        <f t="shared" si="2"/>
        <v>25</v>
      </c>
      <c r="G21" s="89">
        <v>15</v>
      </c>
      <c r="H21" s="63">
        <f t="shared" si="3"/>
        <v>10</v>
      </c>
      <c r="I21" s="90">
        <v>6</v>
      </c>
      <c r="J21" s="90"/>
      <c r="K21" s="90"/>
      <c r="L21" s="90"/>
      <c r="M21" s="90"/>
      <c r="N21" s="90"/>
      <c r="O21" s="90">
        <v>4</v>
      </c>
      <c r="P21" s="90"/>
      <c r="Q21" s="91" t="s">
        <v>41</v>
      </c>
      <c r="R21" s="76" t="s">
        <v>34</v>
      </c>
      <c r="S21" s="98" t="s">
        <v>46</v>
      </c>
      <c r="T21" s="43" t="s">
        <v>152</v>
      </c>
    </row>
    <row r="22" spans="1:20" ht="24.95" customHeight="1" x14ac:dyDescent="0.25">
      <c r="A22" s="86">
        <v>12</v>
      </c>
      <c r="B22" s="92" t="s">
        <v>123</v>
      </c>
      <c r="C22" s="88">
        <v>2</v>
      </c>
      <c r="D22" s="64">
        <f t="shared" si="0"/>
        <v>0.48</v>
      </c>
      <c r="E22" s="65">
        <f t="shared" si="1"/>
        <v>0.84</v>
      </c>
      <c r="F22" s="66">
        <f t="shared" si="2"/>
        <v>50</v>
      </c>
      <c r="G22" s="89">
        <v>29</v>
      </c>
      <c r="H22" s="63">
        <f t="shared" si="3"/>
        <v>21</v>
      </c>
      <c r="I22" s="90">
        <v>12</v>
      </c>
      <c r="J22" s="106">
        <v>12</v>
      </c>
      <c r="K22" s="90"/>
      <c r="L22" s="90"/>
      <c r="M22" s="90"/>
      <c r="N22" s="90"/>
      <c r="O22" s="90">
        <v>9</v>
      </c>
      <c r="P22" s="90"/>
      <c r="Q22" s="91" t="s">
        <v>41</v>
      </c>
      <c r="R22" s="76" t="s">
        <v>34</v>
      </c>
      <c r="S22" s="98" t="s">
        <v>154</v>
      </c>
      <c r="T22" s="43" t="s">
        <v>155</v>
      </c>
    </row>
    <row r="23" spans="1:20" ht="30.75" customHeight="1" x14ac:dyDescent="0.25">
      <c r="A23" s="86">
        <v>13</v>
      </c>
      <c r="B23" s="87" t="s">
        <v>163</v>
      </c>
      <c r="C23" s="88">
        <v>3</v>
      </c>
      <c r="D23" s="64">
        <f t="shared" si="0"/>
        <v>0</v>
      </c>
      <c r="E23" s="65">
        <f t="shared" si="1"/>
        <v>1.2</v>
      </c>
      <c r="F23" s="66">
        <f t="shared" si="2"/>
        <v>75</v>
      </c>
      <c r="G23" s="89">
        <v>45</v>
      </c>
      <c r="H23" s="63">
        <f t="shared" si="3"/>
        <v>30</v>
      </c>
      <c r="I23" s="90"/>
      <c r="J23" s="90"/>
      <c r="K23" s="90"/>
      <c r="L23" s="90"/>
      <c r="M23" s="90"/>
      <c r="N23" s="90"/>
      <c r="O23" s="90">
        <v>30</v>
      </c>
      <c r="P23" s="90"/>
      <c r="Q23" s="91" t="s">
        <v>41</v>
      </c>
      <c r="R23" s="76" t="s">
        <v>34</v>
      </c>
      <c r="S23" s="84" t="s">
        <v>140</v>
      </c>
      <c r="T23" s="99" t="s">
        <v>143</v>
      </c>
    </row>
    <row r="24" spans="1:20" ht="23.25" x14ac:dyDescent="0.25">
      <c r="A24" s="86">
        <v>14</v>
      </c>
      <c r="B24" s="87" t="s">
        <v>124</v>
      </c>
      <c r="C24" s="88">
        <v>15</v>
      </c>
      <c r="D24" s="64">
        <f t="shared" si="0"/>
        <v>0</v>
      </c>
      <c r="E24" s="65">
        <f t="shared" si="1"/>
        <v>1.2</v>
      </c>
      <c r="F24" s="66">
        <f t="shared" si="2"/>
        <v>375</v>
      </c>
      <c r="G24" s="89">
        <v>345</v>
      </c>
      <c r="H24" s="63">
        <f t="shared" si="3"/>
        <v>30</v>
      </c>
      <c r="I24" s="90"/>
      <c r="J24" s="90"/>
      <c r="K24" s="90"/>
      <c r="L24" s="90"/>
      <c r="M24" s="90"/>
      <c r="N24" s="90"/>
      <c r="O24" s="90">
        <v>30</v>
      </c>
      <c r="P24" s="90"/>
      <c r="Q24" s="91"/>
      <c r="R24" s="76" t="s">
        <v>34</v>
      </c>
      <c r="S24" s="84"/>
      <c r="T24" s="85"/>
    </row>
    <row r="25" spans="1:20" ht="61.5" customHeight="1" x14ac:dyDescent="0.25">
      <c r="A25" s="86">
        <v>15</v>
      </c>
      <c r="B25" s="87" t="s">
        <v>125</v>
      </c>
      <c r="C25" s="88">
        <v>2</v>
      </c>
      <c r="D25" s="64">
        <f t="shared" si="0"/>
        <v>0</v>
      </c>
      <c r="E25" s="65">
        <f t="shared" si="1"/>
        <v>0.84</v>
      </c>
      <c r="F25" s="66">
        <f t="shared" si="2"/>
        <v>50</v>
      </c>
      <c r="G25" s="89">
        <v>29</v>
      </c>
      <c r="H25" s="63">
        <f t="shared" si="3"/>
        <v>21</v>
      </c>
      <c r="I25" s="90">
        <v>12</v>
      </c>
      <c r="J25" s="90"/>
      <c r="K25" s="90"/>
      <c r="L25" s="90"/>
      <c r="M25" s="90"/>
      <c r="N25" s="90"/>
      <c r="O25" s="90">
        <v>9</v>
      </c>
      <c r="P25" s="90"/>
      <c r="Q25" s="91" t="s">
        <v>41</v>
      </c>
      <c r="R25" s="69" t="s">
        <v>42</v>
      </c>
      <c r="S25" s="98" t="s">
        <v>46</v>
      </c>
      <c r="T25" s="43" t="s">
        <v>150</v>
      </c>
    </row>
    <row r="26" spans="1:20" ht="60.75" customHeight="1" x14ac:dyDescent="0.25">
      <c r="A26" s="86">
        <v>16</v>
      </c>
      <c r="B26" s="87" t="s">
        <v>126</v>
      </c>
      <c r="C26" s="88">
        <v>1</v>
      </c>
      <c r="D26" s="64">
        <f t="shared" si="0"/>
        <v>0.24</v>
      </c>
      <c r="E26" s="65">
        <f t="shared" si="1"/>
        <v>0.16</v>
      </c>
      <c r="F26" s="66">
        <f t="shared" si="2"/>
        <v>25</v>
      </c>
      <c r="G26" s="89">
        <v>15</v>
      </c>
      <c r="H26" s="63">
        <f t="shared" si="3"/>
        <v>10</v>
      </c>
      <c r="I26" s="90">
        <v>6</v>
      </c>
      <c r="J26" s="90"/>
      <c r="K26" s="90">
        <v>6</v>
      </c>
      <c r="L26" s="90"/>
      <c r="M26" s="90"/>
      <c r="N26" s="90"/>
      <c r="O26" s="90">
        <v>4</v>
      </c>
      <c r="P26" s="90"/>
      <c r="Q26" s="91" t="s">
        <v>41</v>
      </c>
      <c r="R26" s="76" t="s">
        <v>34</v>
      </c>
      <c r="S26" s="98" t="s">
        <v>46</v>
      </c>
      <c r="T26" s="43" t="s">
        <v>98</v>
      </c>
    </row>
    <row r="27" spans="1:20" ht="37.5" customHeight="1" x14ac:dyDescent="0.25">
      <c r="A27" s="86">
        <v>17</v>
      </c>
      <c r="B27" s="87" t="s">
        <v>127</v>
      </c>
      <c r="C27" s="88">
        <v>2</v>
      </c>
      <c r="D27" s="64">
        <f t="shared" si="0"/>
        <v>0</v>
      </c>
      <c r="E27" s="65">
        <f t="shared" si="1"/>
        <v>0.84</v>
      </c>
      <c r="F27" s="66">
        <f t="shared" si="2"/>
        <v>50</v>
      </c>
      <c r="G27" s="89">
        <v>29</v>
      </c>
      <c r="H27" s="63">
        <f t="shared" si="3"/>
        <v>21</v>
      </c>
      <c r="I27" s="90">
        <v>15</v>
      </c>
      <c r="J27" s="90"/>
      <c r="K27" s="90"/>
      <c r="L27" s="90"/>
      <c r="M27" s="90"/>
      <c r="N27" s="90"/>
      <c r="O27" s="90">
        <v>6</v>
      </c>
      <c r="P27" s="90"/>
      <c r="Q27" s="91" t="s">
        <v>41</v>
      </c>
      <c r="R27" s="76" t="s">
        <v>34</v>
      </c>
      <c r="S27" s="101" t="s">
        <v>39</v>
      </c>
      <c r="T27" s="43" t="s">
        <v>156</v>
      </c>
    </row>
    <row r="28" spans="1:20" ht="38.25" customHeight="1" x14ac:dyDescent="0.25">
      <c r="A28" s="86">
        <v>18</v>
      </c>
      <c r="B28" s="87" t="s">
        <v>128</v>
      </c>
      <c r="C28" s="88">
        <v>2</v>
      </c>
      <c r="D28" s="64">
        <f t="shared" si="0"/>
        <v>0</v>
      </c>
      <c r="E28" s="65">
        <f t="shared" si="1"/>
        <v>0.84</v>
      </c>
      <c r="F28" s="66">
        <f t="shared" si="2"/>
        <v>50</v>
      </c>
      <c r="G28" s="89">
        <v>29</v>
      </c>
      <c r="H28" s="63">
        <f t="shared" si="3"/>
        <v>21</v>
      </c>
      <c r="I28" s="90">
        <v>15</v>
      </c>
      <c r="J28" s="90"/>
      <c r="K28" s="90"/>
      <c r="L28" s="90">
        <v>6</v>
      </c>
      <c r="M28" s="90"/>
      <c r="N28" s="90"/>
      <c r="O28" s="90"/>
      <c r="P28" s="90"/>
      <c r="Q28" s="91" t="s">
        <v>38</v>
      </c>
      <c r="R28" s="76" t="s">
        <v>34</v>
      </c>
      <c r="S28" s="101" t="s">
        <v>39</v>
      </c>
      <c r="T28" s="43" t="s">
        <v>147</v>
      </c>
    </row>
    <row r="29" spans="1:20" ht="39" customHeight="1" x14ac:dyDescent="0.25">
      <c r="A29" s="86">
        <v>19</v>
      </c>
      <c r="B29" s="87" t="s">
        <v>129</v>
      </c>
      <c r="C29" s="88">
        <v>2</v>
      </c>
      <c r="D29" s="64">
        <f t="shared" si="0"/>
        <v>0</v>
      </c>
      <c r="E29" s="65">
        <f t="shared" si="1"/>
        <v>0.84</v>
      </c>
      <c r="F29" s="66">
        <f t="shared" si="2"/>
        <v>50</v>
      </c>
      <c r="G29" s="89">
        <v>29</v>
      </c>
      <c r="H29" s="63">
        <f t="shared" si="3"/>
        <v>21</v>
      </c>
      <c r="I29" s="90">
        <v>15</v>
      </c>
      <c r="J29" s="90"/>
      <c r="K29" s="90"/>
      <c r="L29" s="90">
        <v>6</v>
      </c>
      <c r="M29" s="90"/>
      <c r="N29" s="90"/>
      <c r="O29" s="90"/>
      <c r="P29" s="90"/>
      <c r="Q29" s="91" t="s">
        <v>38</v>
      </c>
      <c r="R29" s="76" t="s">
        <v>34</v>
      </c>
      <c r="S29" s="101" t="s">
        <v>148</v>
      </c>
      <c r="T29" s="102" t="s">
        <v>149</v>
      </c>
    </row>
    <row r="30" spans="1:20" ht="42" customHeight="1" x14ac:dyDescent="0.25">
      <c r="A30" s="86">
        <v>20</v>
      </c>
      <c r="B30" s="87" t="s">
        <v>130</v>
      </c>
      <c r="C30" s="88">
        <v>1</v>
      </c>
      <c r="D30" s="64">
        <f t="shared" si="0"/>
        <v>0</v>
      </c>
      <c r="E30" s="65">
        <f t="shared" si="1"/>
        <v>0.4</v>
      </c>
      <c r="F30" s="66">
        <f t="shared" si="2"/>
        <v>25</v>
      </c>
      <c r="G30" s="89">
        <v>15</v>
      </c>
      <c r="H30" s="63">
        <f t="shared" si="3"/>
        <v>10</v>
      </c>
      <c r="I30" s="90">
        <v>6</v>
      </c>
      <c r="J30" s="90"/>
      <c r="K30" s="90"/>
      <c r="L30" s="90">
        <v>4</v>
      </c>
      <c r="M30" s="90"/>
      <c r="N30" s="90"/>
      <c r="O30" s="90"/>
      <c r="P30" s="90"/>
      <c r="Q30" s="91" t="s">
        <v>38</v>
      </c>
      <c r="R30" s="76" t="s">
        <v>34</v>
      </c>
      <c r="S30" s="101" t="s">
        <v>148</v>
      </c>
      <c r="T30" s="102" t="s">
        <v>149</v>
      </c>
    </row>
    <row r="31" spans="1:20" ht="42" customHeight="1" x14ac:dyDescent="0.25">
      <c r="A31" s="86">
        <v>21</v>
      </c>
      <c r="B31" s="87" t="s">
        <v>131</v>
      </c>
      <c r="C31" s="88">
        <v>1</v>
      </c>
      <c r="D31" s="64">
        <f t="shared" si="0"/>
        <v>0.12</v>
      </c>
      <c r="E31" s="65">
        <f t="shared" si="1"/>
        <v>0.24</v>
      </c>
      <c r="F31" s="66">
        <f t="shared" si="2"/>
        <v>25</v>
      </c>
      <c r="G31" s="89">
        <v>16</v>
      </c>
      <c r="H31" s="63">
        <f t="shared" si="3"/>
        <v>9</v>
      </c>
      <c r="I31" s="90">
        <v>6</v>
      </c>
      <c r="J31" s="90"/>
      <c r="K31" s="90">
        <v>3</v>
      </c>
      <c r="L31" s="90"/>
      <c r="M31" s="90"/>
      <c r="N31" s="90"/>
      <c r="O31" s="90">
        <v>3</v>
      </c>
      <c r="P31" s="90"/>
      <c r="Q31" s="91" t="s">
        <v>41</v>
      </c>
      <c r="R31" s="76" t="s">
        <v>34</v>
      </c>
      <c r="S31" s="84" t="s">
        <v>140</v>
      </c>
      <c r="T31" s="100" t="s">
        <v>141</v>
      </c>
    </row>
    <row r="32" spans="1:20" ht="49.5" customHeight="1" x14ac:dyDescent="0.25">
      <c r="A32" s="86">
        <v>22</v>
      </c>
      <c r="B32" s="87" t="s">
        <v>132</v>
      </c>
      <c r="C32" s="88">
        <v>2</v>
      </c>
      <c r="D32" s="64">
        <f t="shared" si="0"/>
        <v>0</v>
      </c>
      <c r="E32" s="65">
        <f t="shared" si="1"/>
        <v>0.9</v>
      </c>
      <c r="F32" s="66">
        <f t="shared" si="2"/>
        <v>60</v>
      </c>
      <c r="G32" s="89">
        <v>33</v>
      </c>
      <c r="H32" s="63">
        <f t="shared" si="3"/>
        <v>27</v>
      </c>
      <c r="I32" s="90">
        <v>15</v>
      </c>
      <c r="J32" s="90"/>
      <c r="K32" s="90"/>
      <c r="L32" s="90"/>
      <c r="M32" s="90"/>
      <c r="N32" s="90"/>
      <c r="O32" s="90">
        <v>12</v>
      </c>
      <c r="P32" s="90"/>
      <c r="Q32" s="91" t="s">
        <v>41</v>
      </c>
      <c r="R32" s="69" t="s">
        <v>42</v>
      </c>
      <c r="S32" s="98" t="s">
        <v>46</v>
      </c>
      <c r="T32" s="43" t="s">
        <v>151</v>
      </c>
    </row>
    <row r="33" spans="1:20" ht="45.75" x14ac:dyDescent="0.25">
      <c r="A33" s="86">
        <v>23</v>
      </c>
      <c r="B33" s="87" t="s">
        <v>133</v>
      </c>
      <c r="C33" s="88">
        <v>2</v>
      </c>
      <c r="D33" s="64">
        <f t="shared" si="0"/>
        <v>0</v>
      </c>
      <c r="E33" s="65">
        <f t="shared" si="1"/>
        <v>0.9</v>
      </c>
      <c r="F33" s="66">
        <f t="shared" si="2"/>
        <v>60</v>
      </c>
      <c r="G33" s="89">
        <v>33</v>
      </c>
      <c r="H33" s="63">
        <f t="shared" si="3"/>
        <v>27</v>
      </c>
      <c r="I33" s="90">
        <v>15</v>
      </c>
      <c r="J33" s="90"/>
      <c r="K33" s="90"/>
      <c r="L33" s="90"/>
      <c r="M33" s="90"/>
      <c r="N33" s="90"/>
      <c r="O33" s="90">
        <v>12</v>
      </c>
      <c r="P33" s="90"/>
      <c r="Q33" s="91" t="s">
        <v>41</v>
      </c>
      <c r="R33" s="76" t="s">
        <v>34</v>
      </c>
      <c r="S33" s="101" t="s">
        <v>145</v>
      </c>
      <c r="T33" s="43" t="s">
        <v>146</v>
      </c>
    </row>
    <row r="34" spans="1:20" ht="24.95" customHeight="1" x14ac:dyDescent="0.25">
      <c r="A34" s="86">
        <v>24</v>
      </c>
      <c r="B34" s="87" t="s">
        <v>134</v>
      </c>
      <c r="C34" s="88">
        <v>2</v>
      </c>
      <c r="D34" s="64">
        <f t="shared" si="0"/>
        <v>0</v>
      </c>
      <c r="E34" s="65">
        <f t="shared" si="1"/>
        <v>2</v>
      </c>
      <c r="F34" s="66">
        <f t="shared" si="2"/>
        <v>50</v>
      </c>
      <c r="G34" s="89"/>
      <c r="H34" s="63">
        <f t="shared" si="3"/>
        <v>50</v>
      </c>
      <c r="I34" s="90"/>
      <c r="J34" s="90"/>
      <c r="K34" s="90"/>
      <c r="L34" s="90"/>
      <c r="M34" s="90"/>
      <c r="N34" s="90"/>
      <c r="O34" s="90">
        <v>50</v>
      </c>
      <c r="P34" s="90"/>
      <c r="Q34" s="91"/>
      <c r="R34" s="76" t="s">
        <v>34</v>
      </c>
      <c r="S34" s="98" t="s">
        <v>46</v>
      </c>
      <c r="T34" s="43" t="s">
        <v>104</v>
      </c>
    </row>
    <row r="35" spans="1:20" ht="24.95" customHeight="1" x14ac:dyDescent="0.25">
      <c r="A35" s="86">
        <v>25</v>
      </c>
      <c r="B35" s="87" t="s">
        <v>135</v>
      </c>
      <c r="C35" s="88">
        <v>1</v>
      </c>
      <c r="D35" s="64">
        <f t="shared" si="0"/>
        <v>0</v>
      </c>
      <c r="E35" s="65">
        <f t="shared" si="1"/>
        <v>1</v>
      </c>
      <c r="F35" s="66">
        <f t="shared" si="2"/>
        <v>25</v>
      </c>
      <c r="G35" s="89"/>
      <c r="H35" s="63">
        <f t="shared" si="3"/>
        <v>25</v>
      </c>
      <c r="I35" s="90"/>
      <c r="J35" s="90"/>
      <c r="K35" s="90"/>
      <c r="L35" s="90"/>
      <c r="M35" s="90"/>
      <c r="N35" s="90"/>
      <c r="O35" s="90">
        <v>25</v>
      </c>
      <c r="P35" s="90"/>
      <c r="Q35" s="91"/>
      <c r="R35" s="76" t="s">
        <v>34</v>
      </c>
      <c r="S35" s="98" t="s">
        <v>46</v>
      </c>
      <c r="T35" s="43" t="s">
        <v>104</v>
      </c>
    </row>
    <row r="36" spans="1:20" ht="24.95" customHeight="1" thickBot="1" x14ac:dyDescent="0.3">
      <c r="A36" s="86">
        <v>26</v>
      </c>
      <c r="B36" s="92" t="s">
        <v>136</v>
      </c>
      <c r="C36" s="88">
        <v>1</v>
      </c>
      <c r="D36" s="64">
        <f t="shared" si="0"/>
        <v>0</v>
      </c>
      <c r="E36" s="65">
        <f t="shared" si="1"/>
        <v>1</v>
      </c>
      <c r="F36" s="66">
        <f t="shared" si="2"/>
        <v>25</v>
      </c>
      <c r="G36" s="89"/>
      <c r="H36" s="63">
        <f t="shared" si="3"/>
        <v>25</v>
      </c>
      <c r="I36" s="90"/>
      <c r="J36" s="90"/>
      <c r="K36" s="90"/>
      <c r="L36" s="90"/>
      <c r="M36" s="90"/>
      <c r="N36" s="90"/>
      <c r="O36" s="90">
        <v>25</v>
      </c>
      <c r="P36" s="90"/>
      <c r="Q36" s="91"/>
      <c r="R36" s="76" t="s">
        <v>34</v>
      </c>
      <c r="S36" s="98" t="s">
        <v>46</v>
      </c>
      <c r="T36" s="43" t="s">
        <v>104</v>
      </c>
    </row>
    <row r="37" spans="1:20" ht="26.85" customHeight="1" thickBot="1" x14ac:dyDescent="0.3">
      <c r="A37" s="113" t="s">
        <v>106</v>
      </c>
      <c r="B37" s="114"/>
      <c r="C37" s="45">
        <f>SUM(C11:C36)</f>
        <v>60</v>
      </c>
      <c r="D37" s="45">
        <f t="shared" ref="D37:P37" si="4">SUM(D11:D36)</f>
        <v>3.92</v>
      </c>
      <c r="E37" s="104">
        <f t="shared" si="4"/>
        <v>20.459999999999997</v>
      </c>
      <c r="F37" s="45">
        <f t="shared" si="4"/>
        <v>1540</v>
      </c>
      <c r="G37" s="45">
        <f t="shared" si="4"/>
        <v>968</v>
      </c>
      <c r="H37" s="45">
        <f t="shared" si="4"/>
        <v>572</v>
      </c>
      <c r="I37" s="45">
        <f t="shared" si="4"/>
        <v>236</v>
      </c>
      <c r="J37" s="45">
        <f t="shared" si="4"/>
        <v>58</v>
      </c>
      <c r="K37" s="45">
        <f t="shared" si="4"/>
        <v>43</v>
      </c>
      <c r="L37" s="45">
        <f t="shared" si="4"/>
        <v>26</v>
      </c>
      <c r="M37" s="45">
        <f t="shared" si="4"/>
        <v>0</v>
      </c>
      <c r="N37" s="45">
        <f t="shared" si="4"/>
        <v>0</v>
      </c>
      <c r="O37" s="45">
        <f t="shared" si="4"/>
        <v>310</v>
      </c>
      <c r="P37" s="45">
        <f t="shared" si="4"/>
        <v>0</v>
      </c>
      <c r="Q37" s="93"/>
      <c r="R37" s="94"/>
      <c r="S37" s="95" t="s">
        <v>107</v>
      </c>
      <c r="T37" s="96" t="s">
        <v>107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37:B37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2022-12-19T08:51:52Z</cp:lastPrinted>
  <dcterms:created xsi:type="dcterms:W3CDTF">2021-09-14T08:03:39Z</dcterms:created>
  <dcterms:modified xsi:type="dcterms:W3CDTF">2024-04-19T10:25:07Z</dcterms:modified>
</cp:coreProperties>
</file>