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D35" i="15" l="1"/>
  <c r="E35" i="15"/>
  <c r="F35" i="15"/>
  <c r="H35" i="15"/>
  <c r="D13" i="15"/>
  <c r="E13" i="15"/>
  <c r="F13" i="15"/>
  <c r="H13" i="15"/>
  <c r="F12" i="15"/>
  <c r="E12" i="15" s="1"/>
  <c r="H12" i="15"/>
  <c r="F18" i="9"/>
  <c r="E18" i="9" s="1"/>
  <c r="H18" i="9"/>
  <c r="H30" i="9"/>
  <c r="F30" i="9" s="1"/>
  <c r="E30" i="9" s="1"/>
  <c r="D12" i="15" l="1"/>
  <c r="D18" i="9"/>
  <c r="D30" i="9"/>
  <c r="E28" i="12"/>
  <c r="E28" i="13" l="1"/>
  <c r="H28" i="13"/>
  <c r="F28" i="13" s="1"/>
  <c r="D28" i="13" s="1"/>
  <c r="H28" i="12" l="1"/>
  <c r="F28" i="12" s="1"/>
  <c r="D28" i="12" s="1"/>
  <c r="H36" i="11" l="1"/>
  <c r="F36" i="11" s="1"/>
  <c r="H33" i="11"/>
  <c r="F33" i="11" s="1"/>
  <c r="D36" i="11" l="1"/>
  <c r="E36" i="11"/>
  <c r="D33" i="11"/>
  <c r="E33" i="11"/>
  <c r="H16" i="11"/>
  <c r="F16" i="11" s="1"/>
  <c r="E16" i="11" l="1"/>
  <c r="D16" i="11"/>
  <c r="P40" i="15"/>
  <c r="O40" i="15"/>
  <c r="N40" i="15"/>
  <c r="M40" i="15"/>
  <c r="L40" i="15"/>
  <c r="K40" i="15"/>
  <c r="J40" i="15"/>
  <c r="I40" i="15"/>
  <c r="G40" i="15"/>
  <c r="C40" i="15"/>
  <c r="F39" i="15"/>
  <c r="E39" i="15" s="1"/>
  <c r="F38" i="15"/>
  <c r="E38" i="15" s="1"/>
  <c r="H37" i="15"/>
  <c r="F37" i="15" s="1"/>
  <c r="H36" i="15"/>
  <c r="F36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P23" i="15"/>
  <c r="P41" i="15" s="1"/>
  <c r="O23" i="15"/>
  <c r="N23" i="15"/>
  <c r="M23" i="15"/>
  <c r="M41" i="15" s="1"/>
  <c r="L23" i="15"/>
  <c r="K23" i="15"/>
  <c r="J23" i="15"/>
  <c r="I23" i="15"/>
  <c r="I41" i="15" s="1"/>
  <c r="G23" i="15"/>
  <c r="C23" i="15"/>
  <c r="H22" i="15"/>
  <c r="F22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K41" i="15" l="1"/>
  <c r="G41" i="15"/>
  <c r="O41" i="15"/>
  <c r="L41" i="15"/>
  <c r="C41" i="15"/>
  <c r="N41" i="15"/>
  <c r="D38" i="15"/>
  <c r="J41" i="15"/>
  <c r="H40" i="15"/>
  <c r="E14" i="15"/>
  <c r="D14" i="15"/>
  <c r="E18" i="15"/>
  <c r="D18" i="15"/>
  <c r="E24" i="15"/>
  <c r="D24" i="15"/>
  <c r="D28" i="15"/>
  <c r="E28" i="15"/>
  <c r="E32" i="15"/>
  <c r="D32" i="15"/>
  <c r="E37" i="15"/>
  <c r="D37" i="15"/>
  <c r="E15" i="15"/>
  <c r="D15" i="15"/>
  <c r="E19" i="15"/>
  <c r="D19" i="15"/>
  <c r="D25" i="15"/>
  <c r="E25" i="15"/>
  <c r="E29" i="15"/>
  <c r="D29" i="15"/>
  <c r="E33" i="15"/>
  <c r="D33" i="15"/>
  <c r="F23" i="15"/>
  <c r="E16" i="15"/>
  <c r="D16" i="15"/>
  <c r="E20" i="15"/>
  <c r="D20" i="15"/>
  <c r="E26" i="15"/>
  <c r="D26" i="15"/>
  <c r="E30" i="15"/>
  <c r="D30" i="15"/>
  <c r="E34" i="15"/>
  <c r="D34" i="15"/>
  <c r="E11" i="15"/>
  <c r="D11" i="15"/>
  <c r="E17" i="15"/>
  <c r="D17" i="15"/>
  <c r="E21" i="15"/>
  <c r="D21" i="15"/>
  <c r="E27" i="15"/>
  <c r="D27" i="15"/>
  <c r="E31" i="15"/>
  <c r="D31" i="15"/>
  <c r="E36" i="15"/>
  <c r="D36" i="15"/>
  <c r="E22" i="15"/>
  <c r="D22" i="15"/>
  <c r="H23" i="15"/>
  <c r="D39" i="15"/>
  <c r="H19" i="11"/>
  <c r="F19" i="11" s="1"/>
  <c r="H41" i="15" l="1"/>
  <c r="D23" i="15"/>
  <c r="E23" i="15"/>
  <c r="F40" i="15"/>
  <c r="F41" i="15" s="1"/>
  <c r="D40" i="15"/>
  <c r="E40" i="15"/>
  <c r="D19" i="11"/>
  <c r="E19" i="11"/>
  <c r="E41" i="15" l="1"/>
  <c r="D41" i="15"/>
  <c r="P30" i="13"/>
  <c r="O30" i="13"/>
  <c r="N30" i="13"/>
  <c r="M30" i="13"/>
  <c r="L30" i="13"/>
  <c r="K30" i="13"/>
  <c r="J30" i="13"/>
  <c r="I30" i="13"/>
  <c r="G30" i="13"/>
  <c r="C30" i="13"/>
  <c r="H29" i="13"/>
  <c r="F29" i="13" s="1"/>
  <c r="H27" i="13"/>
  <c r="F27" i="13" s="1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N18" i="13"/>
  <c r="M18" i="13"/>
  <c r="M31" i="13" s="1"/>
  <c r="L18" i="13"/>
  <c r="K18" i="13"/>
  <c r="K31" i="13" s="1"/>
  <c r="J18" i="13"/>
  <c r="I18" i="13"/>
  <c r="I31" i="13" s="1"/>
  <c r="G18" i="13"/>
  <c r="C18" i="13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 s="1"/>
  <c r="E13" i="13" s="1"/>
  <c r="H12" i="13"/>
  <c r="F12" i="13" s="1"/>
  <c r="E12" i="13" s="1"/>
  <c r="H11" i="13"/>
  <c r="F11" i="13" s="1"/>
  <c r="E11" i="13" s="1"/>
  <c r="P30" i="12"/>
  <c r="O30" i="12"/>
  <c r="N30" i="12"/>
  <c r="M30" i="12"/>
  <c r="L30" i="12"/>
  <c r="K30" i="12"/>
  <c r="J30" i="12"/>
  <c r="I30" i="12"/>
  <c r="G30" i="12"/>
  <c r="C30" i="12"/>
  <c r="H29" i="12"/>
  <c r="F29" i="12" s="1"/>
  <c r="H27" i="12"/>
  <c r="F27" i="12" s="1"/>
  <c r="H26" i="12"/>
  <c r="F26" i="12" s="1"/>
  <c r="D26" i="12" s="1"/>
  <c r="H25" i="12"/>
  <c r="F25" i="12"/>
  <c r="D25" i="12" s="1"/>
  <c r="H24" i="12"/>
  <c r="F24" i="12" s="1"/>
  <c r="H23" i="12"/>
  <c r="F23" i="12" s="1"/>
  <c r="H22" i="12"/>
  <c r="F22" i="12" s="1"/>
  <c r="D22" i="12" s="1"/>
  <c r="H21" i="12"/>
  <c r="H30" i="12" s="1"/>
  <c r="F21" i="12"/>
  <c r="D21" i="12" s="1"/>
  <c r="P20" i="12"/>
  <c r="P31" i="12" s="1"/>
  <c r="O20" i="12"/>
  <c r="O31" i="12" s="1"/>
  <c r="N20" i="12"/>
  <c r="M20" i="12"/>
  <c r="M31" i="12" s="1"/>
  <c r="L20" i="12"/>
  <c r="L31" i="12" s="1"/>
  <c r="K20" i="12"/>
  <c r="K31" i="12" s="1"/>
  <c r="J20" i="12"/>
  <c r="I20" i="12"/>
  <c r="G20" i="12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8" i="11"/>
  <c r="O38" i="11"/>
  <c r="N38" i="11"/>
  <c r="M38" i="11"/>
  <c r="L38" i="11"/>
  <c r="K38" i="11"/>
  <c r="J38" i="11"/>
  <c r="I38" i="11"/>
  <c r="G38" i="11"/>
  <c r="C38" i="11"/>
  <c r="H37" i="11"/>
  <c r="F37" i="11" s="1"/>
  <c r="H35" i="11"/>
  <c r="F35" i="11" s="1"/>
  <c r="H34" i="11"/>
  <c r="F34" i="11" s="1"/>
  <c r="H32" i="11"/>
  <c r="F32" i="11" s="1"/>
  <c r="H31" i="11"/>
  <c r="F31" i="11" s="1"/>
  <c r="H30" i="11"/>
  <c r="F30" i="11" s="1"/>
  <c r="H29" i="11"/>
  <c r="F29" i="11"/>
  <c r="E29" i="11" s="1"/>
  <c r="H28" i="11"/>
  <c r="F28" i="11" s="1"/>
  <c r="H27" i="11"/>
  <c r="F27" i="11" s="1"/>
  <c r="H26" i="11"/>
  <c r="F26" i="11" s="1"/>
  <c r="H25" i="11"/>
  <c r="F25" i="11" s="1"/>
  <c r="H24" i="11"/>
  <c r="F24" i="11" s="1"/>
  <c r="P23" i="11"/>
  <c r="O23" i="11"/>
  <c r="N23" i="11"/>
  <c r="M23" i="11"/>
  <c r="L23" i="11"/>
  <c r="K23" i="11"/>
  <c r="J23" i="11"/>
  <c r="I23" i="11"/>
  <c r="G23" i="11"/>
  <c r="C23" i="1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5" i="11"/>
  <c r="F15" i="11" s="1"/>
  <c r="E15" i="11" s="1"/>
  <c r="H14" i="11"/>
  <c r="F14" i="11" s="1"/>
  <c r="H13" i="11"/>
  <c r="F13" i="11" s="1"/>
  <c r="E13" i="11" s="1"/>
  <c r="H12" i="11"/>
  <c r="F12" i="11" s="1"/>
  <c r="H11" i="11"/>
  <c r="F11" i="11" s="1"/>
  <c r="E11" i="11" s="1"/>
  <c r="K39" i="11" l="1"/>
  <c r="M39" i="11"/>
  <c r="O31" i="13"/>
  <c r="C31" i="13"/>
  <c r="G31" i="12"/>
  <c r="I31" i="12"/>
  <c r="E25" i="12"/>
  <c r="E21" i="12"/>
  <c r="G39" i="11"/>
  <c r="I39" i="11"/>
  <c r="C39" i="11"/>
  <c r="E24" i="11"/>
  <c r="D24" i="11"/>
  <c r="E31" i="11"/>
  <c r="D31" i="11"/>
  <c r="H30" i="13"/>
  <c r="E23" i="13"/>
  <c r="D23" i="13"/>
  <c r="D24" i="13"/>
  <c r="E24" i="13"/>
  <c r="G31" i="13"/>
  <c r="L31" i="13"/>
  <c r="P31" i="13"/>
  <c r="J31" i="13"/>
  <c r="N31" i="13"/>
  <c r="O39" i="11"/>
  <c r="N39" i="11"/>
  <c r="J39" i="11"/>
  <c r="D23" i="12"/>
  <c r="E23" i="12"/>
  <c r="D29" i="12"/>
  <c r="E29" i="12"/>
  <c r="E22" i="13"/>
  <c r="D22" i="13"/>
  <c r="E27" i="13"/>
  <c r="D27" i="13"/>
  <c r="E34" i="11"/>
  <c r="D34" i="11"/>
  <c r="D24" i="12"/>
  <c r="E24" i="12"/>
  <c r="E14" i="13"/>
  <c r="D14" i="13"/>
  <c r="E29" i="13"/>
  <c r="D29" i="13"/>
  <c r="E20" i="13"/>
  <c r="D20" i="13"/>
  <c r="D27" i="11"/>
  <c r="E27" i="11"/>
  <c r="D27" i="12"/>
  <c r="E27" i="12"/>
  <c r="E21" i="13"/>
  <c r="D21" i="13"/>
  <c r="L39" i="11"/>
  <c r="P39" i="11"/>
  <c r="D29" i="11"/>
  <c r="C31" i="12"/>
  <c r="D16" i="13"/>
  <c r="F19" i="13"/>
  <c r="D25" i="13"/>
  <c r="E26" i="13"/>
  <c r="H23" i="11"/>
  <c r="E22" i="12"/>
  <c r="E26" i="12"/>
  <c r="D11" i="13"/>
  <c r="H38" i="11"/>
  <c r="J31" i="12"/>
  <c r="N31" i="12"/>
  <c r="H18" i="13"/>
  <c r="E18" i="13"/>
  <c r="F18" i="13"/>
  <c r="D12" i="13"/>
  <c r="D13" i="13"/>
  <c r="D15" i="13"/>
  <c r="D17" i="13"/>
  <c r="E19" i="13"/>
  <c r="D14" i="12"/>
  <c r="E14" i="12"/>
  <c r="E15" i="12"/>
  <c r="D15" i="12"/>
  <c r="D30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30" i="12"/>
  <c r="H20" i="12"/>
  <c r="H31" i="12" s="1"/>
  <c r="E17" i="11"/>
  <c r="D17" i="11"/>
  <c r="E28" i="11"/>
  <c r="D28" i="11"/>
  <c r="E20" i="11"/>
  <c r="D20" i="11"/>
  <c r="E26" i="11"/>
  <c r="D26" i="11"/>
  <c r="E14" i="11"/>
  <c r="D14" i="11"/>
  <c r="F38" i="11"/>
  <c r="E37" i="11"/>
  <c r="D37" i="11"/>
  <c r="E35" i="11"/>
  <c r="D35" i="11"/>
  <c r="E12" i="11"/>
  <c r="D12" i="11"/>
  <c r="E32" i="11"/>
  <c r="D32" i="11"/>
  <c r="E22" i="11"/>
  <c r="D22" i="11"/>
  <c r="E30" i="11"/>
  <c r="D30" i="11"/>
  <c r="E25" i="11"/>
  <c r="D25" i="11"/>
  <c r="D11" i="11"/>
  <c r="D13" i="11"/>
  <c r="D15" i="11"/>
  <c r="D18" i="11"/>
  <c r="D21" i="11"/>
  <c r="H31" i="13" l="1"/>
  <c r="E30" i="12"/>
  <c r="F31" i="12"/>
  <c r="E30" i="13"/>
  <c r="E31" i="13" s="1"/>
  <c r="D18" i="13"/>
  <c r="E38" i="11"/>
  <c r="D38" i="11"/>
  <c r="F30" i="13"/>
  <c r="F31" i="13" s="1"/>
  <c r="D19" i="13"/>
  <c r="D30" i="13" s="1"/>
  <c r="H39" i="11"/>
  <c r="D20" i="12"/>
  <c r="D31" i="12" s="1"/>
  <c r="E20" i="12"/>
  <c r="F23" i="11"/>
  <c r="F39" i="11" s="1"/>
  <c r="E23" i="11"/>
  <c r="D23" i="11"/>
  <c r="D31" i="13" l="1"/>
  <c r="E31" i="12"/>
  <c r="E39" i="11"/>
  <c r="D39" i="11"/>
  <c r="G39" i="9"/>
  <c r="I39" i="9"/>
  <c r="J39" i="9"/>
  <c r="K39" i="9"/>
  <c r="L39" i="9"/>
  <c r="M39" i="9"/>
  <c r="N39" i="9"/>
  <c r="O39" i="9"/>
  <c r="P39" i="9"/>
  <c r="G25" i="9"/>
  <c r="I25" i="9"/>
  <c r="J25" i="9"/>
  <c r="K25" i="9"/>
  <c r="L25" i="9"/>
  <c r="M25" i="9"/>
  <c r="M40" i="9" s="1"/>
  <c r="N25" i="9"/>
  <c r="O25" i="9"/>
  <c r="P25" i="9"/>
  <c r="P40" i="9" s="1"/>
  <c r="H12" i="9"/>
  <c r="F12" i="9" s="1"/>
  <c r="H13" i="9"/>
  <c r="F13" i="9" s="1"/>
  <c r="D13" i="9" s="1"/>
  <c r="H14" i="9"/>
  <c r="F14" i="9" s="1"/>
  <c r="E14" i="9" s="1"/>
  <c r="H15" i="9"/>
  <c r="F15" i="9" s="1"/>
  <c r="D15" i="9" s="1"/>
  <c r="H16" i="9"/>
  <c r="F16" i="9" s="1"/>
  <c r="H17" i="9"/>
  <c r="F17" i="9" s="1"/>
  <c r="D17" i="9" s="1"/>
  <c r="H19" i="9"/>
  <c r="F19" i="9" s="1"/>
  <c r="H20" i="9"/>
  <c r="F20" i="9" s="1"/>
  <c r="E20" i="9" s="1"/>
  <c r="H21" i="9"/>
  <c r="F21" i="9" s="1"/>
  <c r="D21" i="9" s="1"/>
  <c r="H22" i="9"/>
  <c r="F22" i="9" s="1"/>
  <c r="D22" i="9" s="1"/>
  <c r="H23" i="9"/>
  <c r="F23" i="9" s="1"/>
  <c r="H24" i="9"/>
  <c r="F24" i="9" s="1"/>
  <c r="H26" i="9"/>
  <c r="F26" i="9" s="1"/>
  <c r="E26" i="9" s="1"/>
  <c r="H27" i="9"/>
  <c r="F27" i="9" s="1"/>
  <c r="D27" i="9" s="1"/>
  <c r="H28" i="9"/>
  <c r="F28" i="9" s="1"/>
  <c r="H29" i="9"/>
  <c r="F29" i="9" s="1"/>
  <c r="D29" i="9" s="1"/>
  <c r="H31" i="9"/>
  <c r="F31" i="9" s="1"/>
  <c r="D31" i="9" s="1"/>
  <c r="H32" i="9"/>
  <c r="F32" i="9" s="1"/>
  <c r="E32" i="9" s="1"/>
  <c r="H33" i="9"/>
  <c r="F33" i="9" s="1"/>
  <c r="H34" i="9"/>
  <c r="F34" i="9" s="1"/>
  <c r="D34" i="9" s="1"/>
  <c r="H35" i="9"/>
  <c r="F35" i="9" s="1"/>
  <c r="D35" i="9" s="1"/>
  <c r="H36" i="9"/>
  <c r="F36" i="9" s="1"/>
  <c r="H37" i="9"/>
  <c r="F37" i="9" s="1"/>
  <c r="E37" i="9" s="1"/>
  <c r="H38" i="9"/>
  <c r="F38" i="9" s="1"/>
  <c r="D38" i="9" s="1"/>
  <c r="N40" i="9" l="1"/>
  <c r="O40" i="9"/>
  <c r="L40" i="9"/>
  <c r="I40" i="9"/>
  <c r="G40" i="9"/>
  <c r="K40" i="9"/>
  <c r="J40" i="9"/>
  <c r="E29" i="9"/>
  <c r="E21" i="9"/>
  <c r="E38" i="9"/>
  <c r="E15" i="9"/>
  <c r="E34" i="9"/>
  <c r="D26" i="9"/>
  <c r="D28" i="9"/>
  <c r="E28" i="9"/>
  <c r="E36" i="9"/>
  <c r="D36" i="9"/>
  <c r="D33" i="9"/>
  <c r="E33" i="9"/>
  <c r="D37" i="9"/>
  <c r="D14" i="9"/>
  <c r="F39" i="9"/>
  <c r="D23" i="9"/>
  <c r="E23" i="9"/>
  <c r="E19" i="9"/>
  <c r="D19" i="9"/>
  <c r="D20" i="9"/>
  <c r="D24" i="9"/>
  <c r="E24" i="9"/>
  <c r="E16" i="9"/>
  <c r="D16" i="9"/>
  <c r="E12" i="9"/>
  <c r="D12" i="9"/>
  <c r="D32" i="9"/>
  <c r="E13" i="9"/>
  <c r="H39" i="9"/>
  <c r="E35" i="9"/>
  <c r="E31" i="9"/>
  <c r="E27" i="9"/>
  <c r="E22" i="9"/>
  <c r="E17" i="9"/>
  <c r="D39" i="9" l="1"/>
  <c r="E39" i="9"/>
  <c r="H11" i="9"/>
  <c r="C25" i="9"/>
  <c r="C39" i="9"/>
  <c r="F11" i="9" l="1"/>
  <c r="F25" i="9" s="1"/>
  <c r="F40" i="9" s="1"/>
  <c r="H25" i="9"/>
  <c r="H40" i="9" s="1"/>
  <c r="C40" i="9"/>
  <c r="E11" i="9" l="1"/>
  <c r="E25" i="9" s="1"/>
  <c r="E40" i="9" s="1"/>
  <c r="D11" i="9"/>
  <c r="D25" i="9" s="1"/>
  <c r="D40" i="9" s="1"/>
</calcChain>
</file>

<file path=xl/sharedStrings.xml><?xml version="1.0" encoding="utf-8"?>
<sst xmlns="http://schemas.openxmlformats.org/spreadsheetml/2006/main" count="739" uniqueCount="294">
  <si>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</si>
  <si>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</si>
  <si>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</si>
  <si>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</si>
  <si>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</si>
  <si>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</si>
  <si>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</si>
  <si>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</si>
  <si>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</si>
  <si>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</si>
  <si>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</si>
  <si>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</si>
  <si>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</si>
  <si>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</si>
  <si>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</si>
  <si>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</si>
  <si>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</si>
  <si>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</si>
  <si>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</si>
  <si>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</si>
  <si>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</si>
  <si>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</si>
  <si>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</si>
  <si>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</si>
  <si>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</si>
  <si>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</si>
  <si>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</si>
  <si>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</si>
  <si>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</si>
  <si>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</si>
  <si>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</si>
  <si>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</si>
  <si>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</si>
  <si>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</si>
  <si>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</si>
  <si>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</si>
  <si>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</si>
  <si>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</si>
  <si>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dr hab. M. Grześkowiak</t>
  </si>
  <si>
    <t>Zakł. Dydaktyki, Anestezjologii i Intensywnej Terapii</t>
  </si>
  <si>
    <t>pierwsza pomoc</t>
  </si>
  <si>
    <t>Kat. I Zakł. Historii i Filozofii Nauk Medycznych</t>
  </si>
  <si>
    <t>historia medycyny</t>
  </si>
  <si>
    <t>dr J. Jurga-Stopa</t>
  </si>
  <si>
    <t>ergonomia w stomatologii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</si>
  <si>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</si>
  <si>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</si>
  <si>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</si>
  <si>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</si>
  <si>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</si>
  <si>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</si>
  <si>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</si>
  <si>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</si>
  <si>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</si>
  <si>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</si>
  <si>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</si>
  <si>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</si>
  <si>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</si>
  <si>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</si>
  <si>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</si>
  <si>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</si>
  <si>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</si>
  <si>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</si>
  <si>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</si>
  <si>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</si>
  <si>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</si>
  <si>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</si>
  <si>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</si>
  <si>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</si>
  <si>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</si>
  <si>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</si>
  <si>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</si>
  <si>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</si>
  <si>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</si>
  <si>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</si>
  <si>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</si>
  <si>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</si>
  <si>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</si>
  <si>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</si>
  <si>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</si>
  <si>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</si>
  <si>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</si>
  <si>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</si>
  <si>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</si>
  <si>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</si>
  <si>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</si>
  <si>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</si>
  <si>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</si>
  <si>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</si>
  <si>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</si>
  <si>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</si>
  <si>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</si>
  <si>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</si>
  <si>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endodoncja przedkliniczna</t>
  </si>
  <si>
    <t>dr hab. W. Markwitz, prof. UMP</t>
  </si>
  <si>
    <t>ginekologia i położnictwo w stomatologii</t>
  </si>
  <si>
    <t>podstawy fizjoterapii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</si>
  <si>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</si>
  <si>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</si>
  <si>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</si>
  <si>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</si>
  <si>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</si>
  <si>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</si>
  <si>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</si>
  <si>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</si>
  <si>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</si>
  <si>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</si>
  <si>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</si>
  <si>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</si>
  <si>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</si>
  <si>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</si>
  <si>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</si>
  <si>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</si>
  <si>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</si>
  <si>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</si>
  <si>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</si>
  <si>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</si>
  <si>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</si>
  <si>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</si>
  <si>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</si>
  <si>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</si>
  <si>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</si>
  <si>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</si>
  <si>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</si>
  <si>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</si>
  <si>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</si>
  <si>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</si>
  <si>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</si>
  <si>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</si>
  <si>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</si>
  <si>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</si>
  <si>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</si>
  <si>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</si>
  <si>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</si>
  <si>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</si>
  <si>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</si>
  <si>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</si>
  <si>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</si>
  <si>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</si>
  <si>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</si>
  <si>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dermatologia z wenerologią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</si>
  <si>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</si>
  <si>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</si>
  <si>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</si>
  <si>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</si>
  <si>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</si>
  <si>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</si>
  <si>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</si>
  <si>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</si>
  <si>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</si>
  <si>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</si>
  <si>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</si>
  <si>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</si>
  <si>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</si>
  <si>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</si>
  <si>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</si>
  <si>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</si>
  <si>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</si>
  <si>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</si>
  <si>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</si>
  <si>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</si>
  <si>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</si>
  <si>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</si>
  <si>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</si>
  <si>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</si>
  <si>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</si>
  <si>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</si>
  <si>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</si>
  <si>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</si>
  <si>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</si>
  <si>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</si>
  <si>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</si>
  <si>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</si>
  <si>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</si>
  <si>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</si>
  <si>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</si>
  <si>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</si>
  <si>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</si>
  <si>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</si>
  <si>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</si>
  <si>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</si>
  <si>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</si>
  <si>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</si>
  <si>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</si>
  <si>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</si>
  <si>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</si>
  <si>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</si>
  <si>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</si>
  <si>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</si>
  <si>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</si>
  <si>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</si>
  <si>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</si>
  <si>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RAZEM 3 SEMESTR:</t>
  </si>
  <si>
    <t>Zakł. Dydaktyki Anestezjologii i Intensywnej Terapii</t>
  </si>
  <si>
    <t>dr M. Wardak</t>
  </si>
  <si>
    <t>Kl. Stom. Zach. i  Endodoncji</t>
  </si>
  <si>
    <t>Zakł. Stomatologii Grup Ryzyka</t>
  </si>
  <si>
    <t>dr J. Chłapowska</t>
  </si>
  <si>
    <t>dr A. Sójka-Makowska</t>
  </si>
  <si>
    <t>RAZEM 4 SEMESTR:</t>
  </si>
  <si>
    <t xml:space="preserve">farmakologia kliniczna </t>
  </si>
  <si>
    <t xml:space="preserve">chirurgia ogólna </t>
  </si>
  <si>
    <t>Klinika Chirurgii Onkologicznej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</si>
  <si>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</si>
  <si>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</si>
  <si>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</si>
  <si>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</si>
  <si>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</si>
  <si>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</si>
  <si>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</si>
  <si>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</si>
  <si>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</si>
  <si>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</si>
  <si>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</si>
  <si>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</si>
  <si>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</si>
  <si>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</si>
  <si>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</si>
  <si>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</si>
  <si>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RAZEM 6 SEMESTR:</t>
  </si>
  <si>
    <t>Zakł. Diagnostyki</t>
  </si>
  <si>
    <t>dr K. Nijakowski</t>
  </si>
  <si>
    <t>RAZEM 7 SEMESTR:</t>
  </si>
  <si>
    <t>KiK Ortodoncji i Wad Rozwojowych Twarzy</t>
  </si>
  <si>
    <t>dr hab. B. Biedziak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</si>
  <si>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</si>
  <si>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</si>
  <si>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</si>
  <si>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</si>
  <si>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</si>
  <si>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</si>
  <si>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</si>
  <si>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</si>
  <si>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</si>
  <si>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</si>
  <si>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</si>
  <si>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RAMOWY PLAN STUDIÓW rok akademicki 2027/2028</t>
  </si>
  <si>
    <t>radiologia stomatologiczna cz.1/3</t>
  </si>
  <si>
    <t>radiologia stomatologiczna cz. 2/3</t>
  </si>
  <si>
    <t>stomatologia społeczna cz. 2/2</t>
  </si>
  <si>
    <t>radiologia stomatologiczna cz. 3/3</t>
  </si>
  <si>
    <t>prof. dr hab. E. Mojs</t>
  </si>
  <si>
    <t>choroby przyzębia i błony śluzowej jamy ustnej</t>
  </si>
  <si>
    <t>prof. dr hab. M. Wyganowska</t>
  </si>
  <si>
    <t>propedeutyka ortodoncji i dysfunkcji narządu żucia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</si>
  <si>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</si>
  <si>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</si>
  <si>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</si>
  <si>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</si>
  <si>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</si>
  <si>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</si>
  <si>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</si>
  <si>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nabór w r.a.: 2024/2025</t>
  </si>
  <si>
    <t>RAMOWY PLAN STUDIÓW rok akademicki 2028/2029</t>
  </si>
  <si>
    <t>profesjonalizm i komunikacja cz.1/5</t>
  </si>
  <si>
    <t>profesjonalizm i komunikacja cz. 2/5</t>
  </si>
  <si>
    <t>profesjonalizm i komunikacja cz.3/5</t>
  </si>
  <si>
    <t>profesjonalizm i komunikacja cz. 4/5</t>
  </si>
  <si>
    <t>egzamin
OSCE</t>
  </si>
  <si>
    <t>egzamin 
OSCE</t>
  </si>
  <si>
    <t>profesjonalizm i komunikacja cz. 5/5</t>
  </si>
  <si>
    <t>6h-A
21h-B</t>
  </si>
  <si>
    <t>polityka zdrowotna z elementami prawa w praktyce stomatologicznej</t>
  </si>
  <si>
    <t>prof. dr hab.K. Karmelita-Katulska</t>
  </si>
  <si>
    <t>Zakład Neuroradiologii</t>
  </si>
  <si>
    <t>Kat. i Zakł. Chemii Medycznej i Medycyny Laboratoryjnej</t>
  </si>
  <si>
    <t>dr P.Solarczyk</t>
  </si>
  <si>
    <t>Zakł. Biologii i Parazytologii Lekarskiej</t>
  </si>
  <si>
    <t>dr hab. B.Gryszczyńska</t>
  </si>
  <si>
    <t xml:space="preserve">materiałoznawstwo stomatologiczne </t>
  </si>
  <si>
    <t>prof. dr hab. A. Marszałek</t>
  </si>
  <si>
    <t>dr P. Świderski</t>
  </si>
  <si>
    <t>Zakł. Medycyny Sądowej</t>
  </si>
  <si>
    <t>dr J. Walczak-Sztulpa</t>
  </si>
  <si>
    <t>dr E. Ulatowska-Szostak</t>
  </si>
  <si>
    <t>dr K. Pękacka-Falkowska</t>
  </si>
  <si>
    <t>P. Stachowiak</t>
  </si>
  <si>
    <t>prof. dr hab. D. Formanowicz</t>
  </si>
  <si>
    <t>dr  Z. Kycler</t>
  </si>
  <si>
    <t>prof. dr hab. A. Dańczak-Pazdrowska</t>
  </si>
  <si>
    <t>dr D. Springer</t>
  </si>
  <si>
    <t>prof. dr ha A. Czajka-Jakubowska</t>
  </si>
  <si>
    <t>dr hab. D. Walkowiak</t>
  </si>
  <si>
    <t>Zakł. Organizacji i Zarządzania w Opiece Zdrowotnej</t>
  </si>
  <si>
    <t>90 h kat. G + 10 h kat. B</t>
  </si>
  <si>
    <t>Kl. Stomatologii Grup Ryzyka</t>
  </si>
  <si>
    <t>prof. dr hab. E. Paszyńska</t>
  </si>
  <si>
    <t>genetyka kliniczna</t>
  </si>
  <si>
    <t>KiZ Patologii i profilaktyki Nowotworów</t>
  </si>
  <si>
    <t>chemia medyczna</t>
  </si>
  <si>
    <t>dr K. Strzyżewski</t>
  </si>
  <si>
    <t xml:space="preserve">biochemia </t>
  </si>
  <si>
    <t>prof. dr hab. J. Mikuła-Pietrasik</t>
  </si>
  <si>
    <t>prof. dr hab. D. Kanikowska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</si>
</sst>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/>
    <xf numFmtId="0" fontId="2" fillId="0" borderId="43" xfId="0" applyNumberFormat="1" applyFont="1" applyFill="1" applyBorder="1"/>
    <xf numFmtId="0" fontId="0" fillId="0" borderId="0" xfId="0" applyNumberFormat="1" applyFill="1"/>
    <xf numFmtId="0" fontId="5" fillId="0" borderId="43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0" fillId="0" borderId="43" xfId="0" applyNumberFormat="1" applyFill="1" applyBorder="1"/>
    <xf numFmtId="0" fontId="14" fillId="0" borderId="1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zoomScaleNormal="100" workbookViewId="0">
      <selection activeCell="X13" sqref="X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0" t="s">
        <v>246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ht="30.75" customHeight="1" x14ac:dyDescent="0.3">
      <c r="A2" s="143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ht="30" customHeight="1" thickBot="1" x14ac:dyDescent="0.35">
      <c r="A3" s="156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79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 t="s">
        <v>78</v>
      </c>
      <c r="M4" s="115"/>
      <c r="N4" s="115"/>
      <c r="O4" s="115"/>
      <c r="P4" s="115"/>
      <c r="Q4" s="115"/>
      <c r="R4" s="147" t="s">
        <v>252</v>
      </c>
      <c r="S4" s="148"/>
      <c r="T4" s="149"/>
    </row>
    <row r="5" spans="1:20" ht="30" customHeight="1" thickBot="1" x14ac:dyDescent="0.3">
      <c r="A5" s="146" t="s">
        <v>77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 t="s">
        <v>76</v>
      </c>
      <c r="M5" s="116"/>
      <c r="N5" s="116"/>
      <c r="O5" s="116"/>
      <c r="P5" s="116"/>
      <c r="Q5" s="116"/>
      <c r="R5" s="112" t="s">
        <v>75</v>
      </c>
      <c r="S5" s="113"/>
      <c r="T5" s="114"/>
    </row>
    <row r="6" spans="1:20" ht="15.75" customHeight="1" x14ac:dyDescent="0.25">
      <c r="A6" s="150" t="s">
        <v>74</v>
      </c>
      <c r="B6" s="153" t="s">
        <v>73</v>
      </c>
      <c r="C6" s="183" t="s">
        <v>66</v>
      </c>
      <c r="D6" s="184"/>
      <c r="E6" s="185"/>
      <c r="F6" s="162" t="s">
        <v>72</v>
      </c>
      <c r="G6" s="162" t="s">
        <v>71</v>
      </c>
      <c r="H6" s="180" t="s">
        <v>70</v>
      </c>
      <c r="I6" s="181"/>
      <c r="J6" s="181"/>
      <c r="K6" s="181"/>
      <c r="L6" s="181"/>
      <c r="M6" s="181"/>
      <c r="N6" s="181"/>
      <c r="O6" s="181"/>
      <c r="P6" s="181"/>
      <c r="Q6" s="182"/>
      <c r="R6" s="165" t="s">
        <v>69</v>
      </c>
      <c r="S6" s="119" t="s">
        <v>68</v>
      </c>
      <c r="T6" s="122" t="s">
        <v>67</v>
      </c>
    </row>
    <row r="7" spans="1:20" ht="36" customHeight="1" x14ac:dyDescent="0.25">
      <c r="A7" s="151"/>
      <c r="B7" s="154"/>
      <c r="C7" s="186" t="s">
        <v>66</v>
      </c>
      <c r="D7" s="178" t="s">
        <v>65</v>
      </c>
      <c r="E7" s="176" t="s">
        <v>64</v>
      </c>
      <c r="F7" s="163"/>
      <c r="G7" s="163"/>
      <c r="H7" s="160" t="s">
        <v>63</v>
      </c>
      <c r="I7" s="188" t="s">
        <v>62</v>
      </c>
      <c r="J7" s="188"/>
      <c r="K7" s="188"/>
      <c r="L7" s="125" t="s">
        <v>61</v>
      </c>
      <c r="M7" s="126"/>
      <c r="N7" s="127"/>
      <c r="O7" s="136" t="s">
        <v>60</v>
      </c>
      <c r="P7" s="136"/>
      <c r="Q7" s="137"/>
      <c r="R7" s="166"/>
      <c r="S7" s="120"/>
      <c r="T7" s="123"/>
    </row>
    <row r="8" spans="1:20" s="18" customFormat="1" ht="42" customHeight="1" thickBot="1" x14ac:dyDescent="0.3">
      <c r="A8" s="152"/>
      <c r="B8" s="155"/>
      <c r="C8" s="187"/>
      <c r="D8" s="179"/>
      <c r="E8" s="177"/>
      <c r="F8" s="164"/>
      <c r="G8" s="164"/>
      <c r="H8" s="16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67"/>
      <c r="S8" s="121"/>
      <c r="T8" s="124"/>
    </row>
    <row r="9" spans="1:20" s="23" customFormat="1" ht="15" customHeight="1" x14ac:dyDescent="0.25">
      <c r="A9" s="168">
        <v>1</v>
      </c>
      <c r="B9" s="170">
        <v>2</v>
      </c>
      <c r="C9" s="172">
        <v>3</v>
      </c>
      <c r="D9" s="32">
        <v>4</v>
      </c>
      <c r="E9" s="24">
        <v>5</v>
      </c>
      <c r="F9" s="31">
        <v>6</v>
      </c>
      <c r="G9" s="174">
        <v>7</v>
      </c>
      <c r="H9" s="30">
        <v>8</v>
      </c>
      <c r="I9" s="117">
        <v>9</v>
      </c>
      <c r="J9" s="134">
        <v>10</v>
      </c>
      <c r="K9" s="117">
        <v>11</v>
      </c>
      <c r="L9" s="117">
        <v>12</v>
      </c>
      <c r="M9" s="134">
        <v>13</v>
      </c>
      <c r="N9" s="117">
        <v>14</v>
      </c>
      <c r="O9" s="117">
        <v>15</v>
      </c>
      <c r="P9" s="117">
        <v>16</v>
      </c>
      <c r="Q9" s="128">
        <v>17</v>
      </c>
      <c r="R9" s="130">
        <v>18</v>
      </c>
      <c r="S9" s="132">
        <v>19</v>
      </c>
      <c r="T9" s="128">
        <v>20</v>
      </c>
    </row>
    <row r="10" spans="1:20" s="18" customFormat="1" ht="43.5" customHeight="1" thickBot="1" x14ac:dyDescent="0.3">
      <c r="A10" s="169"/>
      <c r="B10" s="171"/>
      <c r="C10" s="173"/>
      <c r="D10" s="22" t="s">
        <v>52</v>
      </c>
      <c r="E10" s="21" t="s">
        <v>51</v>
      </c>
      <c r="F10" s="20" t="s">
        <v>50</v>
      </c>
      <c r="G10" s="175"/>
      <c r="H10" s="19" t="s">
        <v>49</v>
      </c>
      <c r="I10" s="118"/>
      <c r="J10" s="135"/>
      <c r="K10" s="118"/>
      <c r="L10" s="118"/>
      <c r="M10" s="135"/>
      <c r="N10" s="118"/>
      <c r="O10" s="118"/>
      <c r="P10" s="118"/>
      <c r="Q10" s="129"/>
      <c r="R10" s="131"/>
      <c r="S10" s="133"/>
      <c r="T10" s="129"/>
    </row>
    <row r="11" spans="1:20" s="18" customFormat="1" ht="24.95" customHeight="1" x14ac:dyDescent="0.25">
      <c r="A11" s="17">
        <v>1</v>
      </c>
      <c r="B11" s="16" t="s">
        <v>166</v>
      </c>
      <c r="C11" s="29">
        <v>5</v>
      </c>
      <c r="D11" s="15">
        <f>(J11+K11+M11+N11)*C11/F11</f>
        <v>0</v>
      </c>
      <c r="E11" s="14">
        <f>(I11-K11+L11-N11+O11)*C11/F11</f>
        <v>2.5</v>
      </c>
      <c r="F11" s="13">
        <f t="shared" ref="F11:F38" si="0">G11+H11</f>
        <v>120</v>
      </c>
      <c r="G11" s="13">
        <v>60</v>
      </c>
      <c r="H11" s="12">
        <f t="shared" ref="H11:H38" si="1">I11+L11+O11</f>
        <v>60</v>
      </c>
      <c r="I11" s="87">
        <v>20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167</v>
      </c>
      <c r="T11" s="7" t="s">
        <v>168</v>
      </c>
    </row>
    <row r="12" spans="1:20" s="18" customFormat="1" ht="24.95" customHeight="1" x14ac:dyDescent="0.25">
      <c r="A12" s="17">
        <v>2</v>
      </c>
      <c r="B12" s="16" t="s">
        <v>48</v>
      </c>
      <c r="C12" s="12">
        <v>4</v>
      </c>
      <c r="D12" s="15">
        <f t="shared" ref="D12:D38" si="2">(J12+K12+M12+N12)*C12/F12</f>
        <v>0.93333333333333335</v>
      </c>
      <c r="E12" s="14">
        <f t="shared" ref="E12:E38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47</v>
      </c>
      <c r="T12" s="7" t="s">
        <v>46</v>
      </c>
    </row>
    <row r="13" spans="1:20" s="18" customFormat="1" ht="24.95" customHeight="1" x14ac:dyDescent="0.25">
      <c r="A13" s="17">
        <v>3</v>
      </c>
      <c r="B13" s="192" t="s">
        <v>289</v>
      </c>
      <c r="C13" s="29">
        <v>3</v>
      </c>
      <c r="D13" s="15">
        <f t="shared" si="2"/>
        <v>0</v>
      </c>
      <c r="E13" s="14">
        <f t="shared" si="3"/>
        <v>1.6</v>
      </c>
      <c r="F13" s="13">
        <f t="shared" si="0"/>
        <v>75</v>
      </c>
      <c r="G13" s="13">
        <v>35</v>
      </c>
      <c r="H13" s="12">
        <f t="shared" si="1"/>
        <v>40</v>
      </c>
      <c r="I13" s="11">
        <v>10</v>
      </c>
      <c r="J13" s="87"/>
      <c r="K13" s="11"/>
      <c r="L13" s="11">
        <v>12</v>
      </c>
      <c r="M13" s="11"/>
      <c r="N13" s="11"/>
      <c r="O13" s="87">
        <v>18</v>
      </c>
      <c r="P13" s="11"/>
      <c r="Q13" s="10" t="s">
        <v>17</v>
      </c>
      <c r="R13" s="193" t="s">
        <v>2</v>
      </c>
      <c r="S13" s="8" t="s">
        <v>265</v>
      </c>
      <c r="T13" s="7" t="s">
        <v>290</v>
      </c>
    </row>
    <row r="14" spans="1:20" s="18" customFormat="1" ht="24.95" customHeight="1" x14ac:dyDescent="0.25">
      <c r="A14" s="17">
        <v>4</v>
      </c>
      <c r="B14" s="16" t="s">
        <v>44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87">
        <v>5</v>
      </c>
      <c r="K14" s="87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173</v>
      </c>
      <c r="T14" s="7" t="s">
        <v>43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0.7142857142857143</v>
      </c>
      <c r="E15" s="14">
        <f t="shared" si="3"/>
        <v>1.4642857142857142</v>
      </c>
      <c r="F15" s="13">
        <f t="shared" si="0"/>
        <v>140</v>
      </c>
      <c r="G15" s="13">
        <v>90</v>
      </c>
      <c r="H15" s="12">
        <f t="shared" si="1"/>
        <v>50</v>
      </c>
      <c r="I15" s="11">
        <v>20</v>
      </c>
      <c r="J15" s="87">
        <v>11</v>
      </c>
      <c r="K15" s="87">
        <v>9</v>
      </c>
      <c r="L15" s="11">
        <v>10</v>
      </c>
      <c r="M15" s="11"/>
      <c r="N15" s="11"/>
      <c r="O15" s="87">
        <v>20</v>
      </c>
      <c r="P15" s="11"/>
      <c r="Q15" s="10" t="s">
        <v>17</v>
      </c>
      <c r="R15" s="9" t="s">
        <v>23</v>
      </c>
      <c r="S15" s="8" t="s">
        <v>22</v>
      </c>
      <c r="T15" s="7" t="s">
        <v>180</v>
      </c>
    </row>
    <row r="16" spans="1:20" s="18" customFormat="1" ht="24.95" customHeight="1" x14ac:dyDescent="0.25">
      <c r="A16" s="17">
        <v>6</v>
      </c>
      <c r="B16" s="16" t="s">
        <v>42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41</v>
      </c>
      <c r="T16" s="7" t="s">
        <v>275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s="18" customFormat="1" ht="24.95" customHeight="1" x14ac:dyDescent="0.25">
      <c r="A18" s="17">
        <v>8</v>
      </c>
      <c r="B18" s="192" t="s">
        <v>106</v>
      </c>
      <c r="C18" s="12">
        <v>4</v>
      </c>
      <c r="D18" s="15">
        <f t="shared" si="2"/>
        <v>1.04</v>
      </c>
      <c r="E18" s="14">
        <f t="shared" si="3"/>
        <v>0.96</v>
      </c>
      <c r="F18" s="13">
        <f t="shared" si="0"/>
        <v>100</v>
      </c>
      <c r="G18" s="13">
        <v>50</v>
      </c>
      <c r="H18" s="12">
        <f t="shared" si="1"/>
        <v>50</v>
      </c>
      <c r="I18" s="11">
        <v>20</v>
      </c>
      <c r="J18" s="11"/>
      <c r="K18" s="11">
        <v>20</v>
      </c>
      <c r="L18" s="87">
        <v>24</v>
      </c>
      <c r="M18" s="11"/>
      <c r="N18" s="11">
        <v>6</v>
      </c>
      <c r="O18" s="87">
        <v>6</v>
      </c>
      <c r="P18" s="11"/>
      <c r="Q18" s="10" t="s">
        <v>17</v>
      </c>
      <c r="R18" s="9" t="s">
        <v>23</v>
      </c>
      <c r="S18" s="8" t="s">
        <v>169</v>
      </c>
      <c r="T18" s="7" t="s">
        <v>292</v>
      </c>
    </row>
    <row r="19" spans="1:20" ht="24.95" customHeight="1" x14ac:dyDescent="0.25">
      <c r="A19" s="17">
        <v>9</v>
      </c>
      <c r="B19" s="16" t="s">
        <v>40</v>
      </c>
      <c r="C19" s="12">
        <v>2</v>
      </c>
      <c r="D19" s="15">
        <f t="shared" si="2"/>
        <v>0.24</v>
      </c>
      <c r="E19" s="14">
        <f t="shared" si="3"/>
        <v>0.8</v>
      </c>
      <c r="F19" s="13">
        <f t="shared" si="0"/>
        <v>50</v>
      </c>
      <c r="G19" s="13">
        <v>24</v>
      </c>
      <c r="H19" s="12">
        <f t="shared" si="1"/>
        <v>26</v>
      </c>
      <c r="I19" s="11">
        <v>6</v>
      </c>
      <c r="J19" s="11"/>
      <c r="K19" s="11">
        <v>6</v>
      </c>
      <c r="L19" s="11">
        <v>6</v>
      </c>
      <c r="M19" s="11"/>
      <c r="N19" s="11"/>
      <c r="O19" s="11">
        <v>14</v>
      </c>
      <c r="P19" s="11"/>
      <c r="Q19" s="10" t="s">
        <v>12</v>
      </c>
      <c r="R19" s="9" t="s">
        <v>2</v>
      </c>
      <c r="S19" s="8" t="s">
        <v>39</v>
      </c>
      <c r="T19" s="7" t="s">
        <v>38</v>
      </c>
    </row>
    <row r="20" spans="1:20" ht="24.95" customHeight="1" x14ac:dyDescent="0.25">
      <c r="A20" s="17">
        <v>10</v>
      </c>
      <c r="B20" s="192" t="s">
        <v>254</v>
      </c>
      <c r="C20" s="12">
        <v>1</v>
      </c>
      <c r="D20" s="15">
        <f t="shared" si="2"/>
        <v>0</v>
      </c>
      <c r="E20" s="14">
        <f t="shared" si="3"/>
        <v>0.6</v>
      </c>
      <c r="F20" s="13">
        <f t="shared" si="0"/>
        <v>25</v>
      </c>
      <c r="G20" s="13">
        <v>10</v>
      </c>
      <c r="H20" s="12">
        <f t="shared" si="1"/>
        <v>15</v>
      </c>
      <c r="I20" s="87">
        <v>10</v>
      </c>
      <c r="J20" s="11"/>
      <c r="K20" s="11"/>
      <c r="L20" s="87">
        <v>5</v>
      </c>
      <c r="M20" s="11"/>
      <c r="N20" s="11"/>
      <c r="O20" s="11"/>
      <c r="P20" s="11"/>
      <c r="Q20" s="10"/>
      <c r="R20" s="9" t="s">
        <v>2</v>
      </c>
      <c r="S20" s="8" t="s">
        <v>37</v>
      </c>
      <c r="T20" s="7" t="s">
        <v>241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5</v>
      </c>
      <c r="G21" s="13"/>
      <c r="H21" s="12">
        <f t="shared" si="1"/>
        <v>5</v>
      </c>
      <c r="I21" s="11">
        <v>5</v>
      </c>
      <c r="J21" s="11"/>
      <c r="K21" s="11">
        <v>5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>
        <v>2</v>
      </c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31</v>
      </c>
    </row>
    <row r="23" spans="1:20" ht="24.95" customHeight="1" x14ac:dyDescent="0.25">
      <c r="A23" s="17">
        <v>13</v>
      </c>
      <c r="B23" s="16" t="s">
        <v>30</v>
      </c>
      <c r="C23" s="12"/>
      <c r="D23" s="15">
        <f t="shared" si="2"/>
        <v>0</v>
      </c>
      <c r="E23" s="14">
        <f t="shared" si="3"/>
        <v>0</v>
      </c>
      <c r="F23" s="13">
        <f t="shared" si="0"/>
        <v>2</v>
      </c>
      <c r="G23" s="13"/>
      <c r="H23" s="12">
        <f t="shared" si="1"/>
        <v>2</v>
      </c>
      <c r="I23" s="11">
        <v>2</v>
      </c>
      <c r="J23" s="11"/>
      <c r="K23" s="11"/>
      <c r="L23" s="11"/>
      <c r="M23" s="11"/>
      <c r="N23" s="11"/>
      <c r="O23" s="11"/>
      <c r="P23" s="11"/>
      <c r="Q23" s="10"/>
      <c r="R23" s="9" t="s">
        <v>2</v>
      </c>
      <c r="S23" s="8" t="s">
        <v>29</v>
      </c>
      <c r="T23" s="7" t="s">
        <v>276</v>
      </c>
    </row>
    <row r="24" spans="1:20" ht="24.95" customHeight="1" thickBot="1" x14ac:dyDescent="0.3">
      <c r="A24" s="17">
        <v>14</v>
      </c>
      <c r="B24" s="16" t="s">
        <v>6</v>
      </c>
      <c r="C24" s="12"/>
      <c r="D24" s="15">
        <f t="shared" si="2"/>
        <v>0</v>
      </c>
      <c r="E24" s="14">
        <f t="shared" si="3"/>
        <v>0</v>
      </c>
      <c r="F24" s="13">
        <f t="shared" si="0"/>
        <v>30</v>
      </c>
      <c r="G24" s="13"/>
      <c r="H24" s="12">
        <f t="shared" si="1"/>
        <v>30</v>
      </c>
      <c r="I24" s="11"/>
      <c r="J24" s="11"/>
      <c r="K24" s="11"/>
      <c r="L24" s="11"/>
      <c r="M24" s="11"/>
      <c r="N24" s="11"/>
      <c r="O24" s="11">
        <v>30</v>
      </c>
      <c r="P24" s="11"/>
      <c r="Q24" s="10"/>
      <c r="R24" s="9" t="s">
        <v>2</v>
      </c>
      <c r="S24" s="8" t="s">
        <v>5</v>
      </c>
      <c r="T24" s="7" t="s">
        <v>4</v>
      </c>
    </row>
    <row r="25" spans="1:20" ht="26.85" customHeight="1" thickBot="1" x14ac:dyDescent="0.3">
      <c r="A25" s="138" t="s">
        <v>28</v>
      </c>
      <c r="B25" s="139"/>
      <c r="C25" s="33">
        <f t="shared" ref="C25:P25" si="4">SUM(C11:C24)</f>
        <v>29</v>
      </c>
      <c r="D25" s="6">
        <f t="shared" si="4"/>
        <v>3.0942857142857143</v>
      </c>
      <c r="E25" s="6">
        <f t="shared" si="4"/>
        <v>11.824285714285717</v>
      </c>
      <c r="F25" s="34">
        <f t="shared" si="4"/>
        <v>814</v>
      </c>
      <c r="G25" s="34">
        <f t="shared" si="4"/>
        <v>404</v>
      </c>
      <c r="H25" s="34">
        <f t="shared" si="4"/>
        <v>410</v>
      </c>
      <c r="I25" s="34">
        <f t="shared" si="4"/>
        <v>127</v>
      </c>
      <c r="J25" s="34">
        <f t="shared" si="4"/>
        <v>28</v>
      </c>
      <c r="K25" s="34">
        <f t="shared" si="4"/>
        <v>42</v>
      </c>
      <c r="L25" s="34">
        <f t="shared" si="4"/>
        <v>88</v>
      </c>
      <c r="M25" s="34">
        <f t="shared" si="4"/>
        <v>0</v>
      </c>
      <c r="N25" s="34">
        <f t="shared" si="4"/>
        <v>22</v>
      </c>
      <c r="O25" s="34">
        <f t="shared" si="4"/>
        <v>195</v>
      </c>
      <c r="P25" s="34">
        <f t="shared" si="4"/>
        <v>0</v>
      </c>
      <c r="Q25" s="5"/>
      <c r="R25" s="4"/>
      <c r="S25" s="3"/>
      <c r="T25" s="2"/>
    </row>
    <row r="26" spans="1:20" ht="24.95" customHeight="1" x14ac:dyDescent="0.25">
      <c r="A26" s="17">
        <v>1</v>
      </c>
      <c r="B26" s="16" t="s">
        <v>166</v>
      </c>
      <c r="C26" s="29">
        <v>5</v>
      </c>
      <c r="D26" s="15">
        <f t="shared" si="2"/>
        <v>0</v>
      </c>
      <c r="E26" s="14">
        <f t="shared" si="3"/>
        <v>2.1153846153846154</v>
      </c>
      <c r="F26" s="13">
        <f t="shared" si="0"/>
        <v>130</v>
      </c>
      <c r="G26" s="13">
        <v>75</v>
      </c>
      <c r="H26" s="12">
        <f t="shared" si="1"/>
        <v>55</v>
      </c>
      <c r="I26" s="87">
        <v>15</v>
      </c>
      <c r="J26" s="11"/>
      <c r="K26" s="11"/>
      <c r="L26" s="11">
        <v>5</v>
      </c>
      <c r="M26" s="11"/>
      <c r="N26" s="11"/>
      <c r="O26" s="11">
        <v>35</v>
      </c>
      <c r="P26" s="11"/>
      <c r="Q26" s="10" t="s">
        <v>17</v>
      </c>
      <c r="R26" s="9" t="s">
        <v>23</v>
      </c>
      <c r="S26" s="8" t="s">
        <v>167</v>
      </c>
      <c r="T26" s="7" t="s">
        <v>168</v>
      </c>
    </row>
    <row r="27" spans="1:20" ht="24.95" customHeight="1" x14ac:dyDescent="0.25">
      <c r="A27" s="17">
        <v>2</v>
      </c>
      <c r="B27" s="16" t="s">
        <v>45</v>
      </c>
      <c r="C27" s="12">
        <v>2</v>
      </c>
      <c r="D27" s="15">
        <f t="shared" si="2"/>
        <v>0.33333333333333331</v>
      </c>
      <c r="E27" s="14">
        <f t="shared" si="3"/>
        <v>1.1666666666666667</v>
      </c>
      <c r="F27" s="13">
        <f t="shared" si="0"/>
        <v>60</v>
      </c>
      <c r="G27" s="13">
        <v>25</v>
      </c>
      <c r="H27" s="12">
        <f t="shared" si="1"/>
        <v>35</v>
      </c>
      <c r="I27" s="11">
        <v>10</v>
      </c>
      <c r="J27" s="11">
        <v>10</v>
      </c>
      <c r="K27" s="11"/>
      <c r="L27" s="11">
        <v>10</v>
      </c>
      <c r="M27" s="11"/>
      <c r="N27" s="11"/>
      <c r="O27" s="87">
        <v>15</v>
      </c>
      <c r="P27" s="11"/>
      <c r="Q27" s="10" t="s">
        <v>17</v>
      </c>
      <c r="R27" s="193" t="s">
        <v>2</v>
      </c>
      <c r="S27" s="8" t="s">
        <v>267</v>
      </c>
      <c r="T27" s="7" t="s">
        <v>266</v>
      </c>
    </row>
    <row r="28" spans="1:20" ht="24.95" customHeight="1" x14ac:dyDescent="0.25">
      <c r="A28" s="17">
        <v>3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87">
        <v>10</v>
      </c>
      <c r="J28" s="11"/>
      <c r="K28" s="11"/>
      <c r="L28" s="87">
        <v>5</v>
      </c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4</v>
      </c>
      <c r="B29" s="16" t="s">
        <v>24</v>
      </c>
      <c r="C29" s="12">
        <v>5</v>
      </c>
      <c r="D29" s="15">
        <f t="shared" si="2"/>
        <v>0.5</v>
      </c>
      <c r="E29" s="14">
        <f t="shared" si="3"/>
        <v>1.8214285714285714</v>
      </c>
      <c r="F29" s="13">
        <f t="shared" si="0"/>
        <v>140</v>
      </c>
      <c r="G29" s="13">
        <v>80</v>
      </c>
      <c r="H29" s="12">
        <f t="shared" si="1"/>
        <v>60</v>
      </c>
      <c r="I29" s="11">
        <v>14</v>
      </c>
      <c r="J29" s="87">
        <v>5</v>
      </c>
      <c r="K29" s="87">
        <v>9</v>
      </c>
      <c r="L29" s="11">
        <v>6</v>
      </c>
      <c r="M29" s="11"/>
      <c r="N29" s="11"/>
      <c r="O29" s="87">
        <v>40</v>
      </c>
      <c r="P29" s="11"/>
      <c r="Q29" s="10" t="s">
        <v>17</v>
      </c>
      <c r="R29" s="9" t="s">
        <v>23</v>
      </c>
      <c r="S29" s="8" t="s">
        <v>22</v>
      </c>
      <c r="T29" s="7" t="s">
        <v>180</v>
      </c>
    </row>
    <row r="30" spans="1:20" ht="24.95" customHeight="1" x14ac:dyDescent="0.25">
      <c r="A30" s="17">
        <v>5</v>
      </c>
      <c r="B30" s="192" t="s">
        <v>291</v>
      </c>
      <c r="C30" s="12">
        <v>4</v>
      </c>
      <c r="D30" s="15">
        <f t="shared" si="2"/>
        <v>0</v>
      </c>
      <c r="E30" s="14">
        <f t="shared" si="3"/>
        <v>2.4</v>
      </c>
      <c r="F30" s="13">
        <f t="shared" si="0"/>
        <v>100</v>
      </c>
      <c r="G30" s="13">
        <v>40</v>
      </c>
      <c r="H30" s="12">
        <f t="shared" si="1"/>
        <v>60</v>
      </c>
      <c r="I30" s="11">
        <v>15</v>
      </c>
      <c r="J30" s="87"/>
      <c r="K30" s="87"/>
      <c r="L30" s="11">
        <v>18</v>
      </c>
      <c r="M30" s="11"/>
      <c r="N30" s="11"/>
      <c r="O30" s="87">
        <v>27</v>
      </c>
      <c r="P30" s="11"/>
      <c r="Q30" s="10" t="s">
        <v>261</v>
      </c>
      <c r="R30" s="9" t="s">
        <v>23</v>
      </c>
      <c r="S30" s="8" t="s">
        <v>265</v>
      </c>
      <c r="T30" s="7" t="s">
        <v>268</v>
      </c>
    </row>
    <row r="31" spans="1:20" ht="24.95" customHeight="1" x14ac:dyDescent="0.25">
      <c r="A31" s="17">
        <v>6</v>
      </c>
      <c r="B31" s="16" t="s">
        <v>21</v>
      </c>
      <c r="C31" s="12">
        <v>1</v>
      </c>
      <c r="D31" s="15">
        <f t="shared" si="2"/>
        <v>0.13333333333333333</v>
      </c>
      <c r="E31" s="14">
        <f t="shared" si="3"/>
        <v>0.66666666666666663</v>
      </c>
      <c r="F31" s="13">
        <f t="shared" si="0"/>
        <v>30</v>
      </c>
      <c r="G31" s="13">
        <v>10</v>
      </c>
      <c r="H31" s="12">
        <f t="shared" si="1"/>
        <v>20</v>
      </c>
      <c r="I31" s="11">
        <v>4</v>
      </c>
      <c r="J31" s="87">
        <v>4</v>
      </c>
      <c r="K31" s="11"/>
      <c r="L31" s="87">
        <v>5</v>
      </c>
      <c r="M31" s="11"/>
      <c r="N31" s="11"/>
      <c r="O31" s="11">
        <v>11</v>
      </c>
      <c r="P31" s="11"/>
      <c r="Q31" s="10" t="s">
        <v>17</v>
      </c>
      <c r="R31" s="9" t="s">
        <v>2</v>
      </c>
      <c r="S31" s="8" t="s">
        <v>20</v>
      </c>
      <c r="T31" s="7" t="s">
        <v>19</v>
      </c>
    </row>
    <row r="32" spans="1:20" ht="24.95" customHeight="1" x14ac:dyDescent="0.25">
      <c r="A32" s="17">
        <v>7</v>
      </c>
      <c r="B32" s="16" t="s">
        <v>18</v>
      </c>
      <c r="C32" s="12">
        <v>1</v>
      </c>
      <c r="D32" s="15">
        <f t="shared" si="2"/>
        <v>0</v>
      </c>
      <c r="E32" s="14">
        <f t="shared" si="3"/>
        <v>1</v>
      </c>
      <c r="F32" s="13">
        <f t="shared" si="0"/>
        <v>30</v>
      </c>
      <c r="G32" s="13"/>
      <c r="H32" s="12">
        <f t="shared" si="1"/>
        <v>30</v>
      </c>
      <c r="I32" s="11"/>
      <c r="J32" s="11"/>
      <c r="K32" s="11"/>
      <c r="L32" s="11"/>
      <c r="M32" s="11"/>
      <c r="N32" s="11"/>
      <c r="O32" s="11">
        <v>30</v>
      </c>
      <c r="P32" s="11"/>
      <c r="Q32" s="10"/>
      <c r="R32" s="9" t="s">
        <v>2</v>
      </c>
      <c r="S32" s="8" t="s">
        <v>16</v>
      </c>
      <c r="T32" s="7" t="s">
        <v>15</v>
      </c>
    </row>
    <row r="33" spans="1:20" ht="24.95" customHeight="1" x14ac:dyDescent="0.25">
      <c r="A33" s="17">
        <v>8</v>
      </c>
      <c r="B33" s="16" t="s">
        <v>14</v>
      </c>
      <c r="C33" s="12">
        <v>1</v>
      </c>
      <c r="D33" s="15">
        <f t="shared" si="2"/>
        <v>0.53333333333333333</v>
      </c>
      <c r="E33" s="14">
        <f t="shared" si="3"/>
        <v>0</v>
      </c>
      <c r="F33" s="13">
        <f t="shared" si="0"/>
        <v>30</v>
      </c>
      <c r="G33" s="13">
        <v>14</v>
      </c>
      <c r="H33" s="12">
        <f t="shared" si="1"/>
        <v>16</v>
      </c>
      <c r="I33" s="11"/>
      <c r="J33" s="11"/>
      <c r="K33" s="11"/>
      <c r="L33" s="11">
        <v>16</v>
      </c>
      <c r="M33" s="11"/>
      <c r="N33" s="11">
        <v>16</v>
      </c>
      <c r="O33" s="11"/>
      <c r="P33" s="11"/>
      <c r="Q33" s="10"/>
      <c r="R33" s="9" t="s">
        <v>2</v>
      </c>
      <c r="S33" s="8" t="s">
        <v>169</v>
      </c>
      <c r="T33" s="7" t="s">
        <v>170</v>
      </c>
    </row>
    <row r="34" spans="1:20" ht="24.95" customHeight="1" x14ac:dyDescent="0.25">
      <c r="A34" s="17">
        <v>9</v>
      </c>
      <c r="B34" s="16" t="s">
        <v>13</v>
      </c>
      <c r="C34" s="12">
        <v>1</v>
      </c>
      <c r="D34" s="15">
        <f t="shared" si="2"/>
        <v>0</v>
      </c>
      <c r="E34" s="14">
        <f t="shared" si="3"/>
        <v>0.5</v>
      </c>
      <c r="F34" s="13">
        <f t="shared" si="0"/>
        <v>30</v>
      </c>
      <c r="G34" s="13">
        <v>15</v>
      </c>
      <c r="H34" s="12">
        <f t="shared" si="1"/>
        <v>15</v>
      </c>
      <c r="I34" s="11">
        <v>3</v>
      </c>
      <c r="J34" s="11"/>
      <c r="K34" s="11"/>
      <c r="L34" s="11"/>
      <c r="M34" s="11"/>
      <c r="N34" s="11"/>
      <c r="O34" s="11">
        <v>12</v>
      </c>
      <c r="P34" s="11"/>
      <c r="Q34" s="10" t="s">
        <v>12</v>
      </c>
      <c r="R34" s="9" t="s">
        <v>2</v>
      </c>
      <c r="S34" s="8" t="s">
        <v>249</v>
      </c>
      <c r="T34" s="7" t="s">
        <v>250</v>
      </c>
    </row>
    <row r="35" spans="1:20" ht="24.95" customHeight="1" x14ac:dyDescent="0.25">
      <c r="A35" s="17">
        <v>10</v>
      </c>
      <c r="B35" s="16" t="s">
        <v>11</v>
      </c>
      <c r="C35" s="12">
        <v>2</v>
      </c>
      <c r="D35" s="15">
        <f t="shared" si="2"/>
        <v>0</v>
      </c>
      <c r="E35" s="14">
        <f t="shared" si="3"/>
        <v>1.2</v>
      </c>
      <c r="F35" s="13">
        <f t="shared" si="0"/>
        <v>50</v>
      </c>
      <c r="G35" s="13">
        <v>20</v>
      </c>
      <c r="H35" s="12">
        <f t="shared" si="1"/>
        <v>30</v>
      </c>
      <c r="I35" s="11">
        <v>16</v>
      </c>
      <c r="J35" s="11"/>
      <c r="K35" s="11"/>
      <c r="L35" s="11">
        <v>14</v>
      </c>
      <c r="M35" s="11"/>
      <c r="N35" s="11"/>
      <c r="O35" s="11"/>
      <c r="P35" s="11"/>
      <c r="Q35" s="10"/>
      <c r="R35" s="9" t="s">
        <v>2</v>
      </c>
      <c r="S35" s="8" t="s">
        <v>10</v>
      </c>
      <c r="T35" s="7" t="s">
        <v>9</v>
      </c>
    </row>
    <row r="36" spans="1:20" ht="24.95" customHeight="1" x14ac:dyDescent="0.25">
      <c r="A36" s="17">
        <v>11</v>
      </c>
      <c r="B36" s="16" t="s">
        <v>8</v>
      </c>
      <c r="C36" s="29">
        <v>4</v>
      </c>
      <c r="D36" s="15">
        <f t="shared" si="2"/>
        <v>0</v>
      </c>
      <c r="E36" s="14">
        <f t="shared" si="3"/>
        <v>4</v>
      </c>
      <c r="F36" s="13">
        <f t="shared" si="0"/>
        <v>120</v>
      </c>
      <c r="G36" s="13"/>
      <c r="H36" s="12">
        <f t="shared" si="1"/>
        <v>120</v>
      </c>
      <c r="I36" s="11"/>
      <c r="J36" s="11"/>
      <c r="K36" s="11"/>
      <c r="L36" s="11"/>
      <c r="M36" s="11"/>
      <c r="N36" s="11"/>
      <c r="O36" s="11">
        <v>120</v>
      </c>
      <c r="P36" s="11"/>
      <c r="Q36" s="10"/>
      <c r="R36" s="9" t="s">
        <v>2</v>
      </c>
      <c r="S36" s="8"/>
      <c r="T36" s="7" t="s">
        <v>7</v>
      </c>
    </row>
    <row r="37" spans="1:20" ht="24.95" customHeight="1" x14ac:dyDescent="0.25">
      <c r="A37" s="17">
        <v>12</v>
      </c>
      <c r="B37" s="16" t="s">
        <v>6</v>
      </c>
      <c r="C37" s="12"/>
      <c r="D37" s="15">
        <f t="shared" si="2"/>
        <v>0</v>
      </c>
      <c r="E37" s="14">
        <f t="shared" si="3"/>
        <v>0</v>
      </c>
      <c r="F37" s="13">
        <f t="shared" si="0"/>
        <v>30</v>
      </c>
      <c r="G37" s="13"/>
      <c r="H37" s="12">
        <f t="shared" si="1"/>
        <v>30</v>
      </c>
      <c r="I37" s="11"/>
      <c r="J37" s="11"/>
      <c r="K37" s="11"/>
      <c r="L37" s="11"/>
      <c r="M37" s="11"/>
      <c r="N37" s="11"/>
      <c r="O37" s="11">
        <v>30</v>
      </c>
      <c r="P37" s="11"/>
      <c r="Q37" s="10"/>
      <c r="R37" s="9" t="s">
        <v>2</v>
      </c>
      <c r="S37" s="8" t="s">
        <v>5</v>
      </c>
      <c r="T37" s="7" t="s">
        <v>4</v>
      </c>
    </row>
    <row r="38" spans="1:20" ht="24.95" customHeight="1" thickBot="1" x14ac:dyDescent="0.3">
      <c r="A38" s="17">
        <v>13</v>
      </c>
      <c r="B38" s="16" t="s">
        <v>3</v>
      </c>
      <c r="C38" s="29">
        <v>2</v>
      </c>
      <c r="D38" s="15">
        <f t="shared" si="2"/>
        <v>0</v>
      </c>
      <c r="E38" s="14">
        <f t="shared" si="3"/>
        <v>1</v>
      </c>
      <c r="F38" s="13">
        <f t="shared" si="0"/>
        <v>60</v>
      </c>
      <c r="G38" s="13">
        <v>30</v>
      </c>
      <c r="H38" s="12">
        <f t="shared" si="1"/>
        <v>30</v>
      </c>
      <c r="I38" s="87">
        <v>30</v>
      </c>
      <c r="J38" s="11"/>
      <c r="K38" s="11"/>
      <c r="L38" s="11"/>
      <c r="M38" s="11"/>
      <c r="N38" s="11"/>
      <c r="O38" s="11"/>
      <c r="P38" s="11"/>
      <c r="Q38" s="10"/>
      <c r="R38" s="9" t="s">
        <v>2</v>
      </c>
      <c r="S38" s="8"/>
      <c r="T38" s="7"/>
    </row>
    <row r="39" spans="1:20" ht="24.95" customHeight="1" thickBot="1" x14ac:dyDescent="0.3">
      <c r="A39" s="138" t="s">
        <v>1</v>
      </c>
      <c r="B39" s="139"/>
      <c r="C39" s="33">
        <f t="shared" ref="C39:P39" si="5">SUM(C26:C38)</f>
        <v>29</v>
      </c>
      <c r="D39" s="6">
        <f t="shared" si="5"/>
        <v>1.5</v>
      </c>
      <c r="E39" s="6">
        <f t="shared" si="5"/>
        <v>16.470146520146521</v>
      </c>
      <c r="F39" s="34">
        <f t="shared" si="5"/>
        <v>835</v>
      </c>
      <c r="G39" s="34">
        <f t="shared" si="5"/>
        <v>319</v>
      </c>
      <c r="H39" s="34">
        <f t="shared" si="5"/>
        <v>516</v>
      </c>
      <c r="I39" s="34">
        <f t="shared" si="5"/>
        <v>117</v>
      </c>
      <c r="J39" s="34">
        <f t="shared" si="5"/>
        <v>19</v>
      </c>
      <c r="K39" s="34">
        <f t="shared" si="5"/>
        <v>9</v>
      </c>
      <c r="L39" s="34">
        <f t="shared" si="5"/>
        <v>79</v>
      </c>
      <c r="M39" s="34">
        <f t="shared" si="5"/>
        <v>0</v>
      </c>
      <c r="N39" s="34">
        <f t="shared" si="5"/>
        <v>16</v>
      </c>
      <c r="O39" s="34">
        <f t="shared" si="5"/>
        <v>320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38" t="s">
        <v>0</v>
      </c>
      <c r="B40" s="139"/>
      <c r="C40" s="33">
        <f t="shared" ref="C40:P40" si="6">C25+C39</f>
        <v>58</v>
      </c>
      <c r="D40" s="6">
        <f t="shared" si="6"/>
        <v>4.5942857142857143</v>
      </c>
      <c r="E40" s="6">
        <f t="shared" si="6"/>
        <v>28.294432234432236</v>
      </c>
      <c r="F40" s="34">
        <f t="shared" si="6"/>
        <v>1649</v>
      </c>
      <c r="G40" s="34">
        <f t="shared" si="6"/>
        <v>723</v>
      </c>
      <c r="H40" s="34">
        <f t="shared" si="6"/>
        <v>926</v>
      </c>
      <c r="I40" s="34">
        <f t="shared" si="6"/>
        <v>244</v>
      </c>
      <c r="J40" s="34">
        <f t="shared" si="6"/>
        <v>47</v>
      </c>
      <c r="K40" s="34">
        <f t="shared" si="6"/>
        <v>51</v>
      </c>
      <c r="L40" s="34">
        <f t="shared" si="6"/>
        <v>167</v>
      </c>
      <c r="M40" s="34">
        <f t="shared" si="6"/>
        <v>0</v>
      </c>
      <c r="N40" s="34">
        <f t="shared" si="6"/>
        <v>38</v>
      </c>
      <c r="O40" s="34">
        <f t="shared" si="6"/>
        <v>515</v>
      </c>
      <c r="P40" s="34">
        <f t="shared" si="6"/>
        <v>0</v>
      </c>
      <c r="Q40" s="5"/>
      <c r="R40" s="4"/>
      <c r="S40" s="3"/>
      <c r="T40" s="2"/>
    </row>
  </sheetData>
  <mergeCells count="44"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5:B25"/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34" workbookViewId="0">
      <selection activeCell="B43" sqref="B4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8" width="10.7109375" style="1" customWidth="1"/>
    <col min="9" max="10" width="10.7109375" style="198" customWidth="1"/>
    <col min="11" max="11" width="10.7109375" style="1" customWidth="1"/>
    <col min="12" max="12" width="10.7109375" style="198" customWidth="1"/>
    <col min="13" max="14" width="10.7109375" style="1" customWidth="1"/>
    <col min="15" max="15" width="10.7109375" style="19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0" t="s">
        <v>163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ht="30.75" customHeight="1" x14ac:dyDescent="0.3">
      <c r="A2" s="143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ht="30" customHeight="1" thickBot="1" x14ac:dyDescent="0.35">
      <c r="A3" s="156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108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 t="s">
        <v>107</v>
      </c>
      <c r="M4" s="115"/>
      <c r="N4" s="115"/>
      <c r="O4" s="115"/>
      <c r="P4" s="115"/>
      <c r="Q4" s="115"/>
      <c r="R4" s="189" t="s">
        <v>252</v>
      </c>
      <c r="S4" s="190"/>
      <c r="T4" s="191"/>
    </row>
    <row r="5" spans="1:20" ht="30" customHeight="1" thickBot="1" x14ac:dyDescent="0.3">
      <c r="A5" s="146" t="s">
        <v>77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 t="s">
        <v>76</v>
      </c>
      <c r="M5" s="116"/>
      <c r="N5" s="116"/>
      <c r="O5" s="116"/>
      <c r="P5" s="116"/>
      <c r="Q5" s="116"/>
      <c r="R5" s="112" t="s">
        <v>75</v>
      </c>
      <c r="S5" s="113"/>
      <c r="T5" s="114"/>
    </row>
    <row r="6" spans="1:20" ht="15.75" customHeight="1" x14ac:dyDescent="0.25">
      <c r="A6" s="150" t="s">
        <v>74</v>
      </c>
      <c r="B6" s="153" t="s">
        <v>73</v>
      </c>
      <c r="C6" s="183" t="s">
        <v>66</v>
      </c>
      <c r="D6" s="184"/>
      <c r="E6" s="185"/>
      <c r="F6" s="162" t="s">
        <v>72</v>
      </c>
      <c r="G6" s="162" t="s">
        <v>71</v>
      </c>
      <c r="H6" s="180" t="s">
        <v>70</v>
      </c>
      <c r="I6" s="181"/>
      <c r="J6" s="181"/>
      <c r="K6" s="181"/>
      <c r="L6" s="181"/>
      <c r="M6" s="181"/>
      <c r="N6" s="181"/>
      <c r="O6" s="181"/>
      <c r="P6" s="181"/>
      <c r="Q6" s="182"/>
      <c r="R6" s="165" t="s">
        <v>69</v>
      </c>
      <c r="S6" s="119" t="s">
        <v>68</v>
      </c>
      <c r="T6" s="122" t="s">
        <v>67</v>
      </c>
    </row>
    <row r="7" spans="1:20" ht="36" customHeight="1" x14ac:dyDescent="0.25">
      <c r="A7" s="151"/>
      <c r="B7" s="154"/>
      <c r="C7" s="186" t="s">
        <v>66</v>
      </c>
      <c r="D7" s="178" t="s">
        <v>65</v>
      </c>
      <c r="E7" s="176" t="s">
        <v>64</v>
      </c>
      <c r="F7" s="163"/>
      <c r="G7" s="163"/>
      <c r="H7" s="160" t="s">
        <v>63</v>
      </c>
      <c r="I7" s="188" t="s">
        <v>62</v>
      </c>
      <c r="J7" s="188"/>
      <c r="K7" s="188"/>
      <c r="L7" s="125" t="s">
        <v>61</v>
      </c>
      <c r="M7" s="126"/>
      <c r="N7" s="127"/>
      <c r="O7" s="136" t="s">
        <v>60</v>
      </c>
      <c r="P7" s="136"/>
      <c r="Q7" s="137"/>
      <c r="R7" s="166"/>
      <c r="S7" s="120"/>
      <c r="T7" s="123"/>
    </row>
    <row r="8" spans="1:20" s="18" customFormat="1" ht="42" customHeight="1" thickBot="1" x14ac:dyDescent="0.3">
      <c r="A8" s="152"/>
      <c r="B8" s="155"/>
      <c r="C8" s="187"/>
      <c r="D8" s="179"/>
      <c r="E8" s="177"/>
      <c r="F8" s="164"/>
      <c r="G8" s="164"/>
      <c r="H8" s="161"/>
      <c r="I8" s="195" t="s">
        <v>59</v>
      </c>
      <c r="J8" s="195" t="s">
        <v>57</v>
      </c>
      <c r="K8" s="26" t="s">
        <v>56</v>
      </c>
      <c r="L8" s="195" t="s">
        <v>58</v>
      </c>
      <c r="M8" s="27" t="s">
        <v>57</v>
      </c>
      <c r="N8" s="27" t="s">
        <v>56</v>
      </c>
      <c r="O8" s="195" t="s">
        <v>55</v>
      </c>
      <c r="P8" s="26" t="s">
        <v>54</v>
      </c>
      <c r="Q8" s="25" t="s">
        <v>53</v>
      </c>
      <c r="R8" s="167"/>
      <c r="S8" s="121"/>
      <c r="T8" s="124"/>
    </row>
    <row r="9" spans="1:20" s="23" customFormat="1" ht="15" customHeight="1" x14ac:dyDescent="0.25">
      <c r="A9" s="168">
        <v>1</v>
      </c>
      <c r="B9" s="170">
        <v>2</v>
      </c>
      <c r="C9" s="172">
        <v>3</v>
      </c>
      <c r="D9" s="93">
        <v>4</v>
      </c>
      <c r="E9" s="24">
        <v>5</v>
      </c>
      <c r="F9" s="92">
        <v>6</v>
      </c>
      <c r="G9" s="174">
        <v>7</v>
      </c>
      <c r="H9" s="91">
        <v>8</v>
      </c>
      <c r="I9" s="117">
        <v>9</v>
      </c>
      <c r="J9" s="134">
        <v>10</v>
      </c>
      <c r="K9" s="117">
        <v>11</v>
      </c>
      <c r="L9" s="117">
        <v>12</v>
      </c>
      <c r="M9" s="134">
        <v>13</v>
      </c>
      <c r="N9" s="117">
        <v>14</v>
      </c>
      <c r="O9" s="117">
        <v>15</v>
      </c>
      <c r="P9" s="117">
        <v>16</v>
      </c>
      <c r="Q9" s="128">
        <v>17</v>
      </c>
      <c r="R9" s="130">
        <v>18</v>
      </c>
      <c r="S9" s="132">
        <v>19</v>
      </c>
      <c r="T9" s="128">
        <v>20</v>
      </c>
    </row>
    <row r="10" spans="1:20" s="18" customFormat="1" ht="43.5" customHeight="1" thickBot="1" x14ac:dyDescent="0.3">
      <c r="A10" s="169"/>
      <c r="B10" s="171"/>
      <c r="C10" s="173"/>
      <c r="D10" s="22" t="s">
        <v>52</v>
      </c>
      <c r="E10" s="21" t="s">
        <v>51</v>
      </c>
      <c r="F10" s="20" t="s">
        <v>50</v>
      </c>
      <c r="G10" s="175"/>
      <c r="H10" s="19" t="s">
        <v>49</v>
      </c>
      <c r="I10" s="118"/>
      <c r="J10" s="135"/>
      <c r="K10" s="118"/>
      <c r="L10" s="118"/>
      <c r="M10" s="135"/>
      <c r="N10" s="118"/>
      <c r="O10" s="118"/>
      <c r="P10" s="118"/>
      <c r="Q10" s="129"/>
      <c r="R10" s="131"/>
      <c r="S10" s="133"/>
      <c r="T10" s="129"/>
    </row>
    <row r="11" spans="1:20" s="18" customFormat="1" ht="24.95" customHeight="1" x14ac:dyDescent="0.25">
      <c r="A11" s="43">
        <v>1</v>
      </c>
      <c r="B11" s="44" t="s">
        <v>247</v>
      </c>
      <c r="C11" s="45">
        <v>2</v>
      </c>
      <c r="D11" s="15">
        <f t="shared" ref="D11:D22" si="0">(J11+K11+M11+N11)*C11/F11</f>
        <v>0.30508474576271188</v>
      </c>
      <c r="E11" s="14">
        <f t="shared" ref="E11:E22" si="1">(I11-K11+L11-N11+O11)*C11/F11</f>
        <v>0.67796610169491522</v>
      </c>
      <c r="F11" s="13">
        <f t="shared" ref="F11:F22" si="2">G11+H11</f>
        <v>59</v>
      </c>
      <c r="G11" s="46">
        <v>30</v>
      </c>
      <c r="H11" s="12">
        <f t="shared" ref="H11:H22" si="3">I11+L11+O11</f>
        <v>29</v>
      </c>
      <c r="I11" s="110">
        <v>9</v>
      </c>
      <c r="J11" s="110"/>
      <c r="K11" s="47">
        <v>9</v>
      </c>
      <c r="L11" s="110">
        <v>20</v>
      </c>
      <c r="M11" s="47"/>
      <c r="N11" s="47"/>
      <c r="O11" s="110"/>
      <c r="P11" s="47"/>
      <c r="Q11" s="28"/>
      <c r="R11" s="48" t="s">
        <v>2</v>
      </c>
      <c r="S11" s="94" t="s">
        <v>27</v>
      </c>
      <c r="T11" s="96" t="s">
        <v>248</v>
      </c>
    </row>
    <row r="12" spans="1:20" s="18" customFormat="1" ht="24.95" customHeight="1" x14ac:dyDescent="0.25">
      <c r="A12" s="17">
        <v>2</v>
      </c>
      <c r="B12" s="111" t="s">
        <v>91</v>
      </c>
      <c r="C12" s="45">
        <v>3</v>
      </c>
      <c r="D12" s="15">
        <f t="shared" si="0"/>
        <v>0.6</v>
      </c>
      <c r="E12" s="14">
        <f t="shared" si="1"/>
        <v>1.2</v>
      </c>
      <c r="F12" s="13">
        <f t="shared" si="2"/>
        <v>75</v>
      </c>
      <c r="G12" s="46">
        <v>30</v>
      </c>
      <c r="H12" s="12">
        <f t="shared" si="3"/>
        <v>45</v>
      </c>
      <c r="I12" s="110">
        <v>15</v>
      </c>
      <c r="J12" s="110"/>
      <c r="K12" s="47">
        <v>15</v>
      </c>
      <c r="L12" s="110">
        <v>30</v>
      </c>
      <c r="M12" s="47"/>
      <c r="N12" s="47"/>
      <c r="O12" s="110"/>
      <c r="P12" s="47"/>
      <c r="Q12" s="28"/>
      <c r="R12" s="48" t="s">
        <v>23</v>
      </c>
      <c r="S12" s="107" t="s">
        <v>90</v>
      </c>
      <c r="T12" s="108" t="s">
        <v>293</v>
      </c>
    </row>
    <row r="13" spans="1:20" s="18" customFormat="1" ht="24.95" customHeight="1" x14ac:dyDescent="0.25">
      <c r="A13" s="17">
        <v>3</v>
      </c>
      <c r="B13" s="111" t="s">
        <v>175</v>
      </c>
      <c r="C13" s="45">
        <v>1</v>
      </c>
      <c r="D13" s="15">
        <f t="shared" si="0"/>
        <v>0</v>
      </c>
      <c r="E13" s="14">
        <f t="shared" si="1"/>
        <v>0.66666666666666663</v>
      </c>
      <c r="F13" s="13">
        <f t="shared" si="2"/>
        <v>30</v>
      </c>
      <c r="G13" s="46">
        <v>10</v>
      </c>
      <c r="H13" s="12">
        <f t="shared" si="3"/>
        <v>20</v>
      </c>
      <c r="I13" s="110">
        <v>10</v>
      </c>
      <c r="J13" s="110"/>
      <c r="K13" s="47"/>
      <c r="L13" s="110"/>
      <c r="M13" s="47"/>
      <c r="N13" s="47"/>
      <c r="O13" s="110">
        <v>10</v>
      </c>
      <c r="P13" s="47"/>
      <c r="Q13" s="28" t="s">
        <v>12</v>
      </c>
      <c r="R13" s="48" t="s">
        <v>2</v>
      </c>
      <c r="S13" s="107" t="s">
        <v>272</v>
      </c>
      <c r="T13" s="108" t="s">
        <v>271</v>
      </c>
    </row>
    <row r="14" spans="1:20" s="18" customFormat="1" ht="24.95" customHeight="1" x14ac:dyDescent="0.25">
      <c r="A14" s="17">
        <v>4</v>
      </c>
      <c r="B14" s="44" t="s">
        <v>102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110"/>
      <c r="K14" s="47"/>
      <c r="L14" s="110">
        <v>10</v>
      </c>
      <c r="M14" s="47"/>
      <c r="N14" s="47"/>
      <c r="O14" s="110"/>
      <c r="P14" s="47"/>
      <c r="Q14" s="28"/>
      <c r="R14" s="48" t="s">
        <v>2</v>
      </c>
      <c r="S14" s="94" t="s">
        <v>183</v>
      </c>
      <c r="T14" s="96" t="s">
        <v>184</v>
      </c>
    </row>
    <row r="15" spans="1:20" s="18" customFormat="1" ht="24.95" customHeight="1" x14ac:dyDescent="0.25">
      <c r="A15" s="43">
        <v>5</v>
      </c>
      <c r="B15" s="44" t="s">
        <v>101</v>
      </c>
      <c r="C15" s="45">
        <v>4</v>
      </c>
      <c r="D15" s="15">
        <f t="shared" si="0"/>
        <v>1.2</v>
      </c>
      <c r="E15" s="14">
        <f t="shared" si="1"/>
        <v>1.76</v>
      </c>
      <c r="F15" s="13">
        <f t="shared" si="2"/>
        <v>100</v>
      </c>
      <c r="G15" s="46">
        <v>50</v>
      </c>
      <c r="H15" s="12">
        <f t="shared" si="3"/>
        <v>50</v>
      </c>
      <c r="I15" s="110">
        <v>20</v>
      </c>
      <c r="J15" s="110">
        <v>14</v>
      </c>
      <c r="K15" s="47">
        <v>6</v>
      </c>
      <c r="L15" s="110">
        <v>10</v>
      </c>
      <c r="M15" s="47">
        <v>10</v>
      </c>
      <c r="N15" s="47"/>
      <c r="O15" s="110">
        <v>20</v>
      </c>
      <c r="P15" s="47"/>
      <c r="Q15" s="28" t="s">
        <v>12</v>
      </c>
      <c r="R15" s="48" t="s">
        <v>23</v>
      </c>
      <c r="S15" s="94" t="s">
        <v>185</v>
      </c>
      <c r="T15" s="96" t="s">
        <v>186</v>
      </c>
    </row>
    <row r="16" spans="1:20" s="18" customFormat="1" ht="24.95" customHeight="1" x14ac:dyDescent="0.25">
      <c r="A16" s="17">
        <v>6</v>
      </c>
      <c r="B16" s="44" t="s">
        <v>95</v>
      </c>
      <c r="C16" s="45">
        <v>2</v>
      </c>
      <c r="D16" s="15">
        <f t="shared" si="0"/>
        <v>1</v>
      </c>
      <c r="E16" s="14">
        <f t="shared" si="1"/>
        <v>1</v>
      </c>
      <c r="F16" s="13">
        <f t="shared" si="2"/>
        <v>50</v>
      </c>
      <c r="G16" s="46">
        <v>25</v>
      </c>
      <c r="H16" s="12">
        <f t="shared" si="3"/>
        <v>25</v>
      </c>
      <c r="I16" s="110">
        <v>25</v>
      </c>
      <c r="J16" s="110">
        <v>25</v>
      </c>
      <c r="K16" s="47"/>
      <c r="L16" s="110"/>
      <c r="M16" s="47"/>
      <c r="N16" s="47"/>
      <c r="O16" s="110"/>
      <c r="P16" s="47"/>
      <c r="Q16" s="28"/>
      <c r="R16" s="48" t="s">
        <v>2</v>
      </c>
      <c r="S16" s="94" t="s">
        <v>187</v>
      </c>
      <c r="T16" s="96" t="s">
        <v>94</v>
      </c>
    </row>
    <row r="17" spans="1:20" s="18" customFormat="1" ht="24.95" customHeight="1" x14ac:dyDescent="0.25">
      <c r="A17" s="43">
        <v>7</v>
      </c>
      <c r="B17" s="44" t="s">
        <v>188</v>
      </c>
      <c r="C17" s="45">
        <v>3</v>
      </c>
      <c r="D17" s="15">
        <f t="shared" si="0"/>
        <v>0.4</v>
      </c>
      <c r="E17" s="14">
        <f t="shared" si="1"/>
        <v>2</v>
      </c>
      <c r="F17" s="13">
        <f t="shared" si="2"/>
        <v>75</v>
      </c>
      <c r="G17" s="46">
        <v>25</v>
      </c>
      <c r="H17" s="12">
        <f t="shared" si="3"/>
        <v>50</v>
      </c>
      <c r="I17" s="110">
        <v>10</v>
      </c>
      <c r="J17" s="110">
        <v>10</v>
      </c>
      <c r="K17" s="47"/>
      <c r="L17" s="110">
        <v>10</v>
      </c>
      <c r="M17" s="47"/>
      <c r="N17" s="47"/>
      <c r="O17" s="110">
        <v>30</v>
      </c>
      <c r="P17" s="47"/>
      <c r="Q17" s="28" t="s">
        <v>12</v>
      </c>
      <c r="R17" s="48" t="s">
        <v>2</v>
      </c>
      <c r="S17" s="94" t="s">
        <v>189</v>
      </c>
      <c r="T17" s="96" t="s">
        <v>190</v>
      </c>
    </row>
    <row r="18" spans="1:20" s="18" customFormat="1" ht="24.95" customHeight="1" x14ac:dyDescent="0.25">
      <c r="A18" s="17">
        <v>8</v>
      </c>
      <c r="B18" s="111" t="s">
        <v>255</v>
      </c>
      <c r="C18" s="45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46">
        <v>20</v>
      </c>
      <c r="H18" s="12">
        <f t="shared" si="3"/>
        <v>30</v>
      </c>
      <c r="I18" s="110"/>
      <c r="J18" s="110"/>
      <c r="K18" s="47"/>
      <c r="L18" s="110">
        <v>30</v>
      </c>
      <c r="M18" s="47"/>
      <c r="N18" s="47"/>
      <c r="O18" s="110"/>
      <c r="P18" s="47"/>
      <c r="Q18" s="28"/>
      <c r="R18" s="48" t="s">
        <v>2</v>
      </c>
      <c r="S18" s="94" t="s">
        <v>173</v>
      </c>
      <c r="T18" s="96" t="s">
        <v>155</v>
      </c>
    </row>
    <row r="19" spans="1:20" ht="24.95" customHeight="1" x14ac:dyDescent="0.25">
      <c r="A19" s="43">
        <v>9</v>
      </c>
      <c r="B19" s="194" t="s">
        <v>97</v>
      </c>
      <c r="C19" s="45">
        <v>1</v>
      </c>
      <c r="D19" s="15">
        <f t="shared" si="0"/>
        <v>0.4</v>
      </c>
      <c r="E19" s="14">
        <f t="shared" si="1"/>
        <v>0.26666666666666666</v>
      </c>
      <c r="F19" s="13">
        <f t="shared" si="2"/>
        <v>30</v>
      </c>
      <c r="G19" s="46">
        <v>10</v>
      </c>
      <c r="H19" s="12">
        <f t="shared" si="3"/>
        <v>20</v>
      </c>
      <c r="I19" s="110">
        <v>4</v>
      </c>
      <c r="J19" s="199"/>
      <c r="K19" s="53">
        <v>4</v>
      </c>
      <c r="L19" s="109">
        <v>16</v>
      </c>
      <c r="M19" s="53"/>
      <c r="N19" s="53">
        <v>8</v>
      </c>
      <c r="O19" s="110"/>
      <c r="P19" s="50"/>
      <c r="Q19" s="51"/>
      <c r="R19" s="52" t="s">
        <v>2</v>
      </c>
      <c r="S19" s="94" t="s">
        <v>264</v>
      </c>
      <c r="T19" s="96" t="s">
        <v>263</v>
      </c>
    </row>
    <row r="20" spans="1:20" ht="24.95" customHeight="1" x14ac:dyDescent="0.25">
      <c r="A20" s="17">
        <v>10</v>
      </c>
      <c r="B20" s="44" t="s">
        <v>136</v>
      </c>
      <c r="C20" s="45">
        <v>1</v>
      </c>
      <c r="D20" s="15">
        <f t="shared" si="0"/>
        <v>0</v>
      </c>
      <c r="E20" s="14">
        <f t="shared" si="1"/>
        <v>0.83333333333333337</v>
      </c>
      <c r="F20" s="13">
        <f t="shared" si="2"/>
        <v>30</v>
      </c>
      <c r="G20" s="46">
        <v>5</v>
      </c>
      <c r="H20" s="12">
        <f t="shared" si="3"/>
        <v>25</v>
      </c>
      <c r="I20" s="110">
        <v>5</v>
      </c>
      <c r="J20" s="200"/>
      <c r="K20" s="50"/>
      <c r="L20" s="110">
        <v>5</v>
      </c>
      <c r="M20" s="50"/>
      <c r="N20" s="50"/>
      <c r="O20" s="110">
        <v>15</v>
      </c>
      <c r="P20" s="50"/>
      <c r="Q20" s="28" t="s">
        <v>87</v>
      </c>
      <c r="R20" s="52" t="s">
        <v>2</v>
      </c>
      <c r="S20" s="94" t="s">
        <v>211</v>
      </c>
      <c r="T20" s="96" t="s">
        <v>135</v>
      </c>
    </row>
    <row r="21" spans="1:20" ht="24.95" customHeight="1" x14ac:dyDescent="0.25">
      <c r="A21" s="43">
        <v>11</v>
      </c>
      <c r="B21" s="44" t="s">
        <v>191</v>
      </c>
      <c r="C21" s="45">
        <v>2</v>
      </c>
      <c r="D21" s="15">
        <f t="shared" si="0"/>
        <v>0</v>
      </c>
      <c r="E21" s="14">
        <f t="shared" si="1"/>
        <v>1.3333333333333333</v>
      </c>
      <c r="F21" s="13">
        <f t="shared" si="2"/>
        <v>60</v>
      </c>
      <c r="G21" s="46">
        <v>20</v>
      </c>
      <c r="H21" s="12">
        <f t="shared" si="3"/>
        <v>40</v>
      </c>
      <c r="I21" s="110">
        <v>20</v>
      </c>
      <c r="J21" s="109"/>
      <c r="K21" s="47"/>
      <c r="L21" s="110">
        <v>20</v>
      </c>
      <c r="M21" s="50"/>
      <c r="N21" s="47"/>
      <c r="O21" s="197"/>
      <c r="P21" s="50"/>
      <c r="Q21" s="54"/>
      <c r="R21" s="48" t="s">
        <v>2</v>
      </c>
      <c r="S21" s="94" t="s">
        <v>27</v>
      </c>
      <c r="T21" s="96" t="s">
        <v>274</v>
      </c>
    </row>
    <row r="22" spans="1:20" ht="24.95" customHeight="1" thickBot="1" x14ac:dyDescent="0.3">
      <c r="A22" s="17">
        <v>12</v>
      </c>
      <c r="B22" s="55" t="s">
        <v>18</v>
      </c>
      <c r="C22" s="56">
        <v>2</v>
      </c>
      <c r="D22" s="15">
        <f t="shared" si="0"/>
        <v>0</v>
      </c>
      <c r="E22" s="14">
        <f t="shared" si="1"/>
        <v>1</v>
      </c>
      <c r="F22" s="13">
        <f t="shared" si="2"/>
        <v>60</v>
      </c>
      <c r="G22" s="57">
        <v>30</v>
      </c>
      <c r="H22" s="12">
        <f t="shared" si="3"/>
        <v>30</v>
      </c>
      <c r="I22" s="196"/>
      <c r="J22" s="196"/>
      <c r="K22" s="58"/>
      <c r="L22" s="196"/>
      <c r="M22" s="58"/>
      <c r="N22" s="58"/>
      <c r="O22" s="201">
        <v>30</v>
      </c>
      <c r="P22" s="58"/>
      <c r="Q22" s="59"/>
      <c r="R22" s="60" t="s">
        <v>23</v>
      </c>
      <c r="S22" s="95" t="s">
        <v>16</v>
      </c>
      <c r="T22" s="88" t="s">
        <v>15</v>
      </c>
    </row>
    <row r="23" spans="1:20" ht="26.85" customHeight="1" thickBot="1" x14ac:dyDescent="0.3">
      <c r="A23" s="138" t="s">
        <v>192</v>
      </c>
      <c r="B23" s="139"/>
      <c r="C23" s="42">
        <f t="shared" ref="C23:P23" si="4">SUM(C11:C22)</f>
        <v>24</v>
      </c>
      <c r="D23" s="6">
        <f t="shared" si="4"/>
        <v>3.9050847457627116</v>
      </c>
      <c r="E23" s="6">
        <f t="shared" si="4"/>
        <v>12.437966101694917</v>
      </c>
      <c r="F23" s="42">
        <f t="shared" si="4"/>
        <v>649</v>
      </c>
      <c r="G23" s="42">
        <f t="shared" si="4"/>
        <v>270</v>
      </c>
      <c r="H23" s="42">
        <f t="shared" si="4"/>
        <v>379</v>
      </c>
      <c r="I23" s="42">
        <f t="shared" si="4"/>
        <v>123</v>
      </c>
      <c r="J23" s="42">
        <f t="shared" si="4"/>
        <v>49</v>
      </c>
      <c r="K23" s="42">
        <f t="shared" si="4"/>
        <v>34</v>
      </c>
      <c r="L23" s="42">
        <f t="shared" si="4"/>
        <v>151</v>
      </c>
      <c r="M23" s="42">
        <f t="shared" si="4"/>
        <v>10</v>
      </c>
      <c r="N23" s="42">
        <f t="shared" si="4"/>
        <v>8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17">
        <v>1</v>
      </c>
      <c r="B24" s="192" t="s">
        <v>141</v>
      </c>
      <c r="C24" s="12">
        <v>4</v>
      </c>
      <c r="D24" s="15">
        <f t="shared" ref="D24:D39" si="5">(J24+K24+M24+N24)*C24/F24</f>
        <v>0</v>
      </c>
      <c r="E24" s="14">
        <f t="shared" ref="E24:E39" si="6">(I24-K24+L24-N24+O24)*C24/F24</f>
        <v>2</v>
      </c>
      <c r="F24" s="13">
        <f t="shared" ref="F24:F39" si="7">G24+H24</f>
        <v>100</v>
      </c>
      <c r="G24" s="13">
        <v>50</v>
      </c>
      <c r="H24" s="12">
        <f t="shared" ref="H24:H37" si="8">I24+L24+O24</f>
        <v>50</v>
      </c>
      <c r="I24" s="87">
        <v>10</v>
      </c>
      <c r="J24" s="87"/>
      <c r="K24" s="11"/>
      <c r="L24" s="87">
        <v>10</v>
      </c>
      <c r="M24" s="11"/>
      <c r="N24" s="11"/>
      <c r="O24" s="87">
        <v>30</v>
      </c>
      <c r="P24" s="11"/>
      <c r="Q24" s="10" t="s">
        <v>12</v>
      </c>
      <c r="R24" s="9" t="s">
        <v>23</v>
      </c>
      <c r="S24" s="8" t="s">
        <v>288</v>
      </c>
      <c r="T24" s="7" t="s">
        <v>270</v>
      </c>
    </row>
    <row r="25" spans="1:20" ht="24.95" customHeight="1" x14ac:dyDescent="0.25">
      <c r="A25" s="17">
        <v>2</v>
      </c>
      <c r="B25" s="44" t="s">
        <v>105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110">
        <v>20</v>
      </c>
      <c r="J25" s="110"/>
      <c r="K25" s="47">
        <v>20</v>
      </c>
      <c r="L25" s="110">
        <v>30</v>
      </c>
      <c r="M25" s="47"/>
      <c r="N25" s="47"/>
      <c r="O25" s="110"/>
      <c r="P25" s="47"/>
      <c r="Q25" s="28"/>
      <c r="R25" s="48" t="s">
        <v>23</v>
      </c>
      <c r="S25" s="94" t="s">
        <v>104</v>
      </c>
      <c r="T25" s="96" t="s">
        <v>103</v>
      </c>
    </row>
    <row r="26" spans="1:20" ht="24.95" customHeight="1" x14ac:dyDescent="0.25">
      <c r="A26" s="17">
        <v>3</v>
      </c>
      <c r="B26" s="44" t="s">
        <v>100</v>
      </c>
      <c r="C26" s="45">
        <v>2</v>
      </c>
      <c r="D26" s="15">
        <f t="shared" si="5"/>
        <v>7.407407407407407E-2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110">
        <v>2</v>
      </c>
      <c r="J26" s="110">
        <v>2</v>
      </c>
      <c r="K26" s="47"/>
      <c r="L26" s="110">
        <v>5</v>
      </c>
      <c r="M26" s="47"/>
      <c r="N26" s="47"/>
      <c r="O26" s="110">
        <v>23</v>
      </c>
      <c r="P26" s="47"/>
      <c r="Q26" s="28" t="s">
        <v>17</v>
      </c>
      <c r="R26" s="48" t="s">
        <v>2</v>
      </c>
      <c r="S26" s="94" t="s">
        <v>99</v>
      </c>
      <c r="T26" s="96" t="s">
        <v>181</v>
      </c>
    </row>
    <row r="27" spans="1:20" ht="24.95" customHeight="1" x14ac:dyDescent="0.25">
      <c r="A27" s="17">
        <v>4</v>
      </c>
      <c r="B27" s="44" t="s">
        <v>98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110">
        <v>4</v>
      </c>
      <c r="J27" s="110"/>
      <c r="K27" s="47">
        <v>4</v>
      </c>
      <c r="L27" s="110">
        <v>4</v>
      </c>
      <c r="M27" s="47"/>
      <c r="N27" s="47"/>
      <c r="O27" s="110">
        <v>16</v>
      </c>
      <c r="P27" s="47"/>
      <c r="Q27" s="28" t="s">
        <v>12</v>
      </c>
      <c r="R27" s="48" t="s">
        <v>2</v>
      </c>
      <c r="S27" s="94" t="s">
        <v>193</v>
      </c>
      <c r="T27" s="96" t="s">
        <v>38</v>
      </c>
    </row>
    <row r="28" spans="1:20" ht="24.95" customHeight="1" x14ac:dyDescent="0.25">
      <c r="A28" s="17">
        <v>5</v>
      </c>
      <c r="B28" s="111" t="s">
        <v>237</v>
      </c>
      <c r="C28" s="45">
        <v>2</v>
      </c>
      <c r="D28" s="15">
        <f t="shared" si="5"/>
        <v>0</v>
      </c>
      <c r="E28" s="14">
        <f t="shared" si="6"/>
        <v>1.3333333333333333</v>
      </c>
      <c r="F28" s="13">
        <f t="shared" si="7"/>
        <v>60</v>
      </c>
      <c r="G28" s="46">
        <v>20</v>
      </c>
      <c r="H28" s="12">
        <f t="shared" si="8"/>
        <v>40</v>
      </c>
      <c r="I28" s="110">
        <v>10</v>
      </c>
      <c r="J28" s="110"/>
      <c r="K28" s="47"/>
      <c r="L28" s="110"/>
      <c r="M28" s="47"/>
      <c r="N28" s="47"/>
      <c r="O28" s="110">
        <v>30</v>
      </c>
      <c r="P28" s="47"/>
      <c r="Q28" s="28" t="s">
        <v>12</v>
      </c>
      <c r="R28" s="48" t="s">
        <v>2</v>
      </c>
      <c r="S28" s="94" t="s">
        <v>220</v>
      </c>
      <c r="T28" s="96" t="s">
        <v>88</v>
      </c>
    </row>
    <row r="29" spans="1:20" ht="24.95" customHeight="1" x14ac:dyDescent="0.25">
      <c r="A29" s="17">
        <v>6</v>
      </c>
      <c r="B29" s="44" t="s">
        <v>96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110">
        <v>4</v>
      </c>
      <c r="J29" s="110">
        <v>4</v>
      </c>
      <c r="K29" s="47"/>
      <c r="L29" s="110">
        <v>5</v>
      </c>
      <c r="M29" s="47"/>
      <c r="N29" s="47"/>
      <c r="O29" s="110">
        <v>6</v>
      </c>
      <c r="P29" s="47"/>
      <c r="Q29" s="28" t="s">
        <v>12</v>
      </c>
      <c r="R29" s="48" t="s">
        <v>2</v>
      </c>
      <c r="S29" s="94" t="s">
        <v>173</v>
      </c>
      <c r="T29" s="96" t="s">
        <v>194</v>
      </c>
    </row>
    <row r="30" spans="1:20" ht="24.95" customHeight="1" x14ac:dyDescent="0.25">
      <c r="A30" s="17">
        <v>7</v>
      </c>
      <c r="B30" s="44" t="s">
        <v>93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110">
        <v>10</v>
      </c>
      <c r="J30" s="110">
        <v>10</v>
      </c>
      <c r="K30" s="47"/>
      <c r="L30" s="110">
        <v>10</v>
      </c>
      <c r="M30" s="47"/>
      <c r="N30" s="47"/>
      <c r="O30" s="110">
        <v>30</v>
      </c>
      <c r="P30" s="47"/>
      <c r="Q30" s="28" t="s">
        <v>12</v>
      </c>
      <c r="R30" s="48" t="s">
        <v>2</v>
      </c>
      <c r="S30" s="94" t="s">
        <v>195</v>
      </c>
      <c r="T30" s="96" t="s">
        <v>190</v>
      </c>
    </row>
    <row r="31" spans="1:20" ht="24.95" customHeight="1" x14ac:dyDescent="0.25">
      <c r="A31" s="17">
        <v>8</v>
      </c>
      <c r="B31" s="111" t="s">
        <v>269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110">
        <v>10</v>
      </c>
      <c r="J31" s="109">
        <v>10</v>
      </c>
      <c r="K31" s="50"/>
      <c r="L31" s="110">
        <v>10</v>
      </c>
      <c r="M31" s="50"/>
      <c r="N31" s="50"/>
      <c r="O31" s="110">
        <v>20</v>
      </c>
      <c r="P31" s="50"/>
      <c r="Q31" s="28" t="s">
        <v>12</v>
      </c>
      <c r="R31" s="48" t="s">
        <v>2</v>
      </c>
      <c r="S31" s="94" t="s">
        <v>173</v>
      </c>
      <c r="T31" s="96" t="s">
        <v>92</v>
      </c>
    </row>
    <row r="32" spans="1:20" ht="24.95" customHeight="1" x14ac:dyDescent="0.25">
      <c r="A32" s="17">
        <v>9</v>
      </c>
      <c r="B32" s="44" t="s">
        <v>89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110">
        <v>6</v>
      </c>
      <c r="J32" s="199"/>
      <c r="K32" s="50"/>
      <c r="L32" s="109">
        <v>6</v>
      </c>
      <c r="M32" s="50"/>
      <c r="N32" s="50"/>
      <c r="O32" s="109">
        <v>18</v>
      </c>
      <c r="P32" s="50"/>
      <c r="Q32" s="51" t="s">
        <v>87</v>
      </c>
      <c r="R32" s="48" t="s">
        <v>2</v>
      </c>
      <c r="S32" s="94" t="s">
        <v>196</v>
      </c>
      <c r="T32" s="96" t="s">
        <v>197</v>
      </c>
    </row>
    <row r="33" spans="1:20" ht="24.95" customHeight="1" x14ac:dyDescent="0.25">
      <c r="A33" s="17">
        <v>10</v>
      </c>
      <c r="B33" s="44" t="s">
        <v>179</v>
      </c>
      <c r="C33" s="45">
        <v>2</v>
      </c>
      <c r="D33" s="15">
        <f t="shared" si="5"/>
        <v>0.33333333333333331</v>
      </c>
      <c r="E33" s="14">
        <f t="shared" si="6"/>
        <v>0.83333333333333337</v>
      </c>
      <c r="F33" s="13">
        <f t="shared" si="7"/>
        <v>60</v>
      </c>
      <c r="G33" s="61">
        <v>25</v>
      </c>
      <c r="H33" s="12">
        <f t="shared" si="8"/>
        <v>35</v>
      </c>
      <c r="I33" s="110">
        <v>15</v>
      </c>
      <c r="J33" s="199"/>
      <c r="K33" s="53">
        <v>10</v>
      </c>
      <c r="L33" s="109">
        <v>10</v>
      </c>
      <c r="M33" s="50"/>
      <c r="N33" s="50"/>
      <c r="O33" s="109">
        <v>10</v>
      </c>
      <c r="P33" s="50"/>
      <c r="Q33" s="51" t="s">
        <v>87</v>
      </c>
      <c r="R33" s="48" t="s">
        <v>2</v>
      </c>
      <c r="S33" s="94" t="s">
        <v>233</v>
      </c>
      <c r="T33" s="96" t="s">
        <v>286</v>
      </c>
    </row>
    <row r="34" spans="1:20" ht="24.95" customHeight="1" x14ac:dyDescent="0.25">
      <c r="A34" s="17">
        <v>11</v>
      </c>
      <c r="B34" s="111" t="s">
        <v>287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110">
        <v>5</v>
      </c>
      <c r="J34" s="199"/>
      <c r="K34" s="50"/>
      <c r="L34" s="197"/>
      <c r="M34" s="50"/>
      <c r="N34" s="50"/>
      <c r="O34" s="109">
        <v>10</v>
      </c>
      <c r="P34" s="50"/>
      <c r="Q34" s="51" t="s">
        <v>87</v>
      </c>
      <c r="R34" s="48" t="s">
        <v>2</v>
      </c>
      <c r="S34" s="94" t="s">
        <v>86</v>
      </c>
      <c r="T34" s="96" t="s">
        <v>273</v>
      </c>
    </row>
    <row r="35" spans="1:20" ht="24.95" customHeight="1" x14ac:dyDescent="0.25">
      <c r="A35" s="17">
        <v>12</v>
      </c>
      <c r="B35" s="111" t="s">
        <v>149</v>
      </c>
      <c r="C35" s="45">
        <v>2</v>
      </c>
      <c r="D35" s="15">
        <f t="shared" si="5"/>
        <v>0</v>
      </c>
      <c r="E35" s="14">
        <f t="shared" si="6"/>
        <v>1</v>
      </c>
      <c r="F35" s="13">
        <f t="shared" si="7"/>
        <v>60</v>
      </c>
      <c r="G35" s="46">
        <v>30</v>
      </c>
      <c r="H35" s="12">
        <f t="shared" si="8"/>
        <v>30</v>
      </c>
      <c r="I35" s="110"/>
      <c r="J35" s="199"/>
      <c r="K35" s="50"/>
      <c r="L35" s="109">
        <v>15</v>
      </c>
      <c r="M35" s="50"/>
      <c r="N35" s="50"/>
      <c r="O35" s="109">
        <v>15</v>
      </c>
      <c r="P35" s="50"/>
      <c r="Q35" s="51" t="s">
        <v>12</v>
      </c>
      <c r="R35" s="48" t="s">
        <v>2</v>
      </c>
      <c r="S35" s="107" t="s">
        <v>265</v>
      </c>
      <c r="T35" s="108" t="s">
        <v>277</v>
      </c>
    </row>
    <row r="36" spans="1:20" ht="24.95" customHeight="1" x14ac:dyDescent="0.25">
      <c r="A36" s="17">
        <v>13</v>
      </c>
      <c r="B36" s="44" t="s">
        <v>85</v>
      </c>
      <c r="C36" s="45">
        <v>2</v>
      </c>
      <c r="D36" s="15">
        <f t="shared" si="5"/>
        <v>0.7407407407407407</v>
      </c>
      <c r="E36" s="14">
        <f t="shared" si="6"/>
        <v>0.85185185185185186</v>
      </c>
      <c r="F36" s="13">
        <f t="shared" si="7"/>
        <v>54</v>
      </c>
      <c r="G36" s="61">
        <v>19</v>
      </c>
      <c r="H36" s="12">
        <f t="shared" si="8"/>
        <v>35</v>
      </c>
      <c r="I36" s="110">
        <v>20</v>
      </c>
      <c r="J36" s="109">
        <v>8</v>
      </c>
      <c r="K36" s="109">
        <v>12</v>
      </c>
      <c r="L36" s="109">
        <v>15</v>
      </c>
      <c r="M36" s="50"/>
      <c r="N36" s="50"/>
      <c r="O36" s="197"/>
      <c r="P36" s="50"/>
      <c r="Q36" s="54"/>
      <c r="R36" s="48" t="s">
        <v>2</v>
      </c>
      <c r="S36" s="94" t="s">
        <v>84</v>
      </c>
      <c r="T36" s="96" t="s">
        <v>83</v>
      </c>
    </row>
    <row r="37" spans="1:20" ht="24.95" customHeight="1" x14ac:dyDescent="0.25">
      <c r="A37" s="17">
        <v>14</v>
      </c>
      <c r="B37" s="49" t="s">
        <v>18</v>
      </c>
      <c r="C37" s="62">
        <v>1</v>
      </c>
      <c r="D37" s="15">
        <f t="shared" si="5"/>
        <v>0</v>
      </c>
      <c r="E37" s="14">
        <f t="shared" si="6"/>
        <v>1</v>
      </c>
      <c r="F37" s="13">
        <f t="shared" si="7"/>
        <v>30</v>
      </c>
      <c r="G37" s="61"/>
      <c r="H37" s="12">
        <f t="shared" si="8"/>
        <v>30</v>
      </c>
      <c r="I37" s="197"/>
      <c r="J37" s="197"/>
      <c r="K37" s="50"/>
      <c r="L37" s="197"/>
      <c r="M37" s="50"/>
      <c r="N37" s="50"/>
      <c r="O37" s="110">
        <v>30</v>
      </c>
      <c r="P37" s="50"/>
      <c r="Q37" s="54"/>
      <c r="R37" s="52" t="s">
        <v>23</v>
      </c>
      <c r="S37" s="94" t="s">
        <v>16</v>
      </c>
      <c r="T37" s="96" t="s">
        <v>15</v>
      </c>
    </row>
    <row r="38" spans="1:20" ht="24.95" customHeight="1" x14ac:dyDescent="0.25">
      <c r="A38" s="17">
        <v>15</v>
      </c>
      <c r="B38" s="49" t="s">
        <v>3</v>
      </c>
      <c r="C38" s="62">
        <v>2</v>
      </c>
      <c r="D38" s="15">
        <f t="shared" si="5"/>
        <v>0</v>
      </c>
      <c r="E38" s="14">
        <f t="shared" si="6"/>
        <v>1</v>
      </c>
      <c r="F38" s="13">
        <f t="shared" si="7"/>
        <v>60</v>
      </c>
      <c r="G38" s="61">
        <v>30</v>
      </c>
      <c r="H38" s="12">
        <v>30</v>
      </c>
      <c r="I38" s="110">
        <v>30</v>
      </c>
      <c r="J38" s="199"/>
      <c r="K38" s="50"/>
      <c r="L38" s="197"/>
      <c r="M38" s="50"/>
      <c r="N38" s="50"/>
      <c r="O38" s="197"/>
      <c r="P38" s="50"/>
      <c r="Q38" s="54"/>
      <c r="R38" s="52" t="s">
        <v>2</v>
      </c>
      <c r="S38" s="63"/>
      <c r="T38" s="64"/>
    </row>
    <row r="39" spans="1:20" ht="24.95" customHeight="1" thickBot="1" x14ac:dyDescent="0.3">
      <c r="A39" s="17">
        <v>16</v>
      </c>
      <c r="B39" s="65" t="s">
        <v>8</v>
      </c>
      <c r="C39" s="66">
        <v>4</v>
      </c>
      <c r="D39" s="15">
        <f t="shared" si="5"/>
        <v>0</v>
      </c>
      <c r="E39" s="14">
        <f t="shared" si="6"/>
        <v>4</v>
      </c>
      <c r="F39" s="13">
        <f t="shared" si="7"/>
        <v>120</v>
      </c>
      <c r="G39" s="67"/>
      <c r="H39" s="12">
        <v>120</v>
      </c>
      <c r="I39" s="196"/>
      <c r="J39" s="196"/>
      <c r="K39" s="58"/>
      <c r="L39" s="196"/>
      <c r="M39" s="58"/>
      <c r="N39" s="58"/>
      <c r="O39" s="202">
        <v>120</v>
      </c>
      <c r="P39" s="58"/>
      <c r="Q39" s="59"/>
      <c r="R39" s="68" t="s">
        <v>2</v>
      </c>
      <c r="S39" s="95"/>
      <c r="T39" s="97" t="s">
        <v>198</v>
      </c>
    </row>
    <row r="40" spans="1:20" ht="24.95" customHeight="1" thickBot="1" x14ac:dyDescent="0.3">
      <c r="A40" s="138" t="s">
        <v>199</v>
      </c>
      <c r="B40" s="139"/>
      <c r="C40" s="42">
        <f t="shared" ref="C40:P40" si="9">SUM(C24:C39)</f>
        <v>36</v>
      </c>
      <c r="D40" s="6">
        <f t="shared" si="9"/>
        <v>3.0118518518518522</v>
      </c>
      <c r="E40" s="6">
        <f t="shared" si="9"/>
        <v>20.577777777777776</v>
      </c>
      <c r="F40" s="42">
        <f t="shared" si="9"/>
        <v>999</v>
      </c>
      <c r="G40" s="42">
        <f t="shared" si="9"/>
        <v>375</v>
      </c>
      <c r="H40" s="42">
        <f t="shared" si="9"/>
        <v>624</v>
      </c>
      <c r="I40" s="42">
        <f t="shared" si="9"/>
        <v>146</v>
      </c>
      <c r="J40" s="42">
        <f t="shared" si="9"/>
        <v>34</v>
      </c>
      <c r="K40" s="42">
        <f t="shared" si="9"/>
        <v>46</v>
      </c>
      <c r="L40" s="42">
        <f t="shared" si="9"/>
        <v>120</v>
      </c>
      <c r="M40" s="42">
        <f t="shared" si="9"/>
        <v>0</v>
      </c>
      <c r="N40" s="42">
        <f t="shared" si="9"/>
        <v>0</v>
      </c>
      <c r="O40" s="42">
        <f t="shared" si="9"/>
        <v>358</v>
      </c>
      <c r="P40" s="42">
        <f t="shared" si="9"/>
        <v>0</v>
      </c>
      <c r="Q40" s="5"/>
      <c r="R40" s="4"/>
      <c r="S40" s="3"/>
      <c r="T40" s="2"/>
    </row>
    <row r="41" spans="1:20" ht="24.95" customHeight="1" thickBot="1" x14ac:dyDescent="0.3">
      <c r="A41" s="138" t="s">
        <v>82</v>
      </c>
      <c r="B41" s="139"/>
      <c r="C41" s="42">
        <f t="shared" ref="C41:P41" si="10">C23+C40</f>
        <v>60</v>
      </c>
      <c r="D41" s="6">
        <f t="shared" si="10"/>
        <v>6.9169365976145638</v>
      </c>
      <c r="E41" s="6">
        <f t="shared" si="10"/>
        <v>33.015743879472694</v>
      </c>
      <c r="F41" s="42">
        <f t="shared" si="10"/>
        <v>1648</v>
      </c>
      <c r="G41" s="42">
        <f t="shared" si="10"/>
        <v>645</v>
      </c>
      <c r="H41" s="42">
        <f t="shared" si="10"/>
        <v>1003</v>
      </c>
      <c r="I41" s="42">
        <f t="shared" si="10"/>
        <v>269</v>
      </c>
      <c r="J41" s="42">
        <f t="shared" si="10"/>
        <v>83</v>
      </c>
      <c r="K41" s="42">
        <f t="shared" si="10"/>
        <v>80</v>
      </c>
      <c r="L41" s="42">
        <f t="shared" si="10"/>
        <v>271</v>
      </c>
      <c r="M41" s="42">
        <f t="shared" si="10"/>
        <v>10</v>
      </c>
      <c r="N41" s="42">
        <f t="shared" si="10"/>
        <v>8</v>
      </c>
      <c r="O41" s="42">
        <f t="shared" si="10"/>
        <v>463</v>
      </c>
      <c r="P41" s="42">
        <f t="shared" si="10"/>
        <v>0</v>
      </c>
      <c r="Q41" s="5"/>
      <c r="R41" s="4"/>
      <c r="S41" s="3"/>
      <c r="T41" s="2"/>
    </row>
  </sheetData>
  <mergeCells count="44">
    <mergeCell ref="A41:B41"/>
    <mergeCell ref="Q9:Q10"/>
    <mergeCell ref="R9:R10"/>
    <mergeCell ref="S9:S10"/>
    <mergeCell ref="T9:T10"/>
    <mergeCell ref="A23:B23"/>
    <mergeCell ref="A40:B4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9" workbookViewId="0">
      <selection activeCell="B41" sqref="B41"/>
    </sheetView>
  </sheetViews>
  <sheetFormatPr defaultColWidth="9.140625" defaultRowHeight="15" x14ac:dyDescent="0.25"/>
  <cols>
    <col min="1" max="1" width="4.5703125" customWidth="1"/>
    <col min="2" max="2" width="36.140625" style="208" customWidth="1"/>
    <col min="3" max="3" width="10.7109375" style="198" customWidth="1"/>
    <col min="4" max="8" width="10.7109375" style="1" customWidth="1"/>
    <col min="9" max="9" width="10.7109375" style="198" customWidth="1"/>
    <col min="10" max="14" width="10.7109375" style="1" customWidth="1"/>
    <col min="15" max="15" width="10.7109375" style="198" customWidth="1"/>
    <col min="16" max="16" width="10.7109375" style="1" customWidth="1"/>
    <col min="17" max="17" width="10.7109375" customWidth="1"/>
    <col min="18" max="18" width="10.7109375" style="208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0" t="s">
        <v>165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ht="30.75" customHeight="1" x14ac:dyDescent="0.3">
      <c r="A2" s="143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ht="30" customHeight="1" thickBot="1" x14ac:dyDescent="0.35">
      <c r="A3" s="156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143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 t="s">
        <v>142</v>
      </c>
      <c r="M4" s="115"/>
      <c r="N4" s="115"/>
      <c r="O4" s="115"/>
      <c r="P4" s="115"/>
      <c r="Q4" s="115"/>
      <c r="R4" s="189" t="s">
        <v>252</v>
      </c>
      <c r="S4" s="190"/>
      <c r="T4" s="191"/>
    </row>
    <row r="5" spans="1:20" ht="30" customHeight="1" thickBot="1" x14ac:dyDescent="0.3">
      <c r="A5" s="146" t="s">
        <v>77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 t="s">
        <v>76</v>
      </c>
      <c r="M5" s="116"/>
      <c r="N5" s="116"/>
      <c r="O5" s="116"/>
      <c r="P5" s="116"/>
      <c r="Q5" s="116"/>
      <c r="R5" s="112" t="s">
        <v>75</v>
      </c>
      <c r="S5" s="113"/>
      <c r="T5" s="114"/>
    </row>
    <row r="6" spans="1:20" ht="15.75" customHeight="1" x14ac:dyDescent="0.25">
      <c r="A6" s="150" t="s">
        <v>74</v>
      </c>
      <c r="B6" s="203" t="s">
        <v>73</v>
      </c>
      <c r="C6" s="183" t="s">
        <v>66</v>
      </c>
      <c r="D6" s="184"/>
      <c r="E6" s="185"/>
      <c r="F6" s="162" t="s">
        <v>72</v>
      </c>
      <c r="G6" s="162" t="s">
        <v>71</v>
      </c>
      <c r="H6" s="180" t="s">
        <v>70</v>
      </c>
      <c r="I6" s="181"/>
      <c r="J6" s="181"/>
      <c r="K6" s="181"/>
      <c r="L6" s="181"/>
      <c r="M6" s="181"/>
      <c r="N6" s="181"/>
      <c r="O6" s="181"/>
      <c r="P6" s="181"/>
      <c r="Q6" s="182"/>
      <c r="R6" s="217" t="s">
        <v>69</v>
      </c>
      <c r="S6" s="119" t="s">
        <v>68</v>
      </c>
      <c r="T6" s="122" t="s">
        <v>67</v>
      </c>
    </row>
    <row r="7" spans="1:20" ht="36" customHeight="1" x14ac:dyDescent="0.25">
      <c r="A7" s="151"/>
      <c r="B7" s="204"/>
      <c r="C7" s="209" t="s">
        <v>66</v>
      </c>
      <c r="D7" s="178" t="s">
        <v>65</v>
      </c>
      <c r="E7" s="176" t="s">
        <v>64</v>
      </c>
      <c r="F7" s="163"/>
      <c r="G7" s="163"/>
      <c r="H7" s="160" t="s">
        <v>63</v>
      </c>
      <c r="I7" s="188" t="s">
        <v>62</v>
      </c>
      <c r="J7" s="188"/>
      <c r="K7" s="188"/>
      <c r="L7" s="125" t="s">
        <v>61</v>
      </c>
      <c r="M7" s="126"/>
      <c r="N7" s="127"/>
      <c r="O7" s="136" t="s">
        <v>60</v>
      </c>
      <c r="P7" s="136"/>
      <c r="Q7" s="137"/>
      <c r="R7" s="218"/>
      <c r="S7" s="120"/>
      <c r="T7" s="123"/>
    </row>
    <row r="8" spans="1:20" s="18" customFormat="1" ht="42" customHeight="1" thickBot="1" x14ac:dyDescent="0.3">
      <c r="A8" s="152"/>
      <c r="B8" s="205"/>
      <c r="C8" s="210"/>
      <c r="D8" s="179"/>
      <c r="E8" s="177"/>
      <c r="F8" s="164"/>
      <c r="G8" s="164"/>
      <c r="H8" s="161"/>
      <c r="I8" s="195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95" t="s">
        <v>55</v>
      </c>
      <c r="P8" s="26" t="s">
        <v>54</v>
      </c>
      <c r="Q8" s="25" t="s">
        <v>53</v>
      </c>
      <c r="R8" s="219"/>
      <c r="S8" s="121"/>
      <c r="T8" s="124"/>
    </row>
    <row r="9" spans="1:20" s="23" customFormat="1" ht="15" customHeight="1" x14ac:dyDescent="0.25">
      <c r="A9" s="168">
        <v>1</v>
      </c>
      <c r="B9" s="170">
        <v>2</v>
      </c>
      <c r="C9" s="172">
        <v>3</v>
      </c>
      <c r="D9" s="37">
        <v>4</v>
      </c>
      <c r="E9" s="24">
        <v>5</v>
      </c>
      <c r="F9" s="36">
        <v>6</v>
      </c>
      <c r="G9" s="174">
        <v>7</v>
      </c>
      <c r="H9" s="35">
        <v>8</v>
      </c>
      <c r="I9" s="117">
        <v>9</v>
      </c>
      <c r="J9" s="134">
        <v>10</v>
      </c>
      <c r="K9" s="117">
        <v>11</v>
      </c>
      <c r="L9" s="117">
        <v>12</v>
      </c>
      <c r="M9" s="134">
        <v>13</v>
      </c>
      <c r="N9" s="117">
        <v>14</v>
      </c>
      <c r="O9" s="117">
        <v>15</v>
      </c>
      <c r="P9" s="117">
        <v>16</v>
      </c>
      <c r="Q9" s="128">
        <v>17</v>
      </c>
      <c r="R9" s="130">
        <v>18</v>
      </c>
      <c r="S9" s="132">
        <v>19</v>
      </c>
      <c r="T9" s="128">
        <v>20</v>
      </c>
    </row>
    <row r="10" spans="1:20" s="18" customFormat="1" ht="43.5" customHeight="1" thickBot="1" x14ac:dyDescent="0.3">
      <c r="A10" s="169"/>
      <c r="B10" s="171"/>
      <c r="C10" s="173"/>
      <c r="D10" s="22" t="s">
        <v>52</v>
      </c>
      <c r="E10" s="21" t="s">
        <v>51</v>
      </c>
      <c r="F10" s="20" t="s">
        <v>50</v>
      </c>
      <c r="G10" s="175"/>
      <c r="H10" s="19" t="s">
        <v>49</v>
      </c>
      <c r="I10" s="118"/>
      <c r="J10" s="135"/>
      <c r="K10" s="118"/>
      <c r="L10" s="118"/>
      <c r="M10" s="135"/>
      <c r="N10" s="118"/>
      <c r="O10" s="118"/>
      <c r="P10" s="118"/>
      <c r="Q10" s="129"/>
      <c r="R10" s="131"/>
      <c r="S10" s="133"/>
      <c r="T10" s="129"/>
    </row>
    <row r="11" spans="1:20" s="18" customFormat="1" ht="24.95" customHeight="1" x14ac:dyDescent="0.25">
      <c r="A11" s="69">
        <v>1</v>
      </c>
      <c r="B11" s="111" t="s">
        <v>200</v>
      </c>
      <c r="C11" s="80">
        <v>2</v>
      </c>
      <c r="D11" s="15">
        <f t="shared" ref="D11:D22" si="0">(J11+K11+M11+N11)*C11/F11</f>
        <v>0</v>
      </c>
      <c r="E11" s="14">
        <f t="shared" ref="E11:E22" si="1">(I11-K11+L11-N11+O11)*C11/F11</f>
        <v>1</v>
      </c>
      <c r="F11" s="13">
        <f t="shared" ref="F11:F22" si="2">G11+H11</f>
        <v>50</v>
      </c>
      <c r="G11" s="46">
        <v>25</v>
      </c>
      <c r="H11" s="12">
        <f t="shared" ref="H11:H22" si="3">I11+L11+O11</f>
        <v>25</v>
      </c>
      <c r="I11" s="110">
        <v>10</v>
      </c>
      <c r="J11" s="47"/>
      <c r="K11" s="47"/>
      <c r="L11" s="47">
        <v>5</v>
      </c>
      <c r="M11" s="47"/>
      <c r="N11" s="47"/>
      <c r="O11" s="110">
        <v>10</v>
      </c>
      <c r="P11" s="47"/>
      <c r="Q11" s="28" t="s">
        <v>12</v>
      </c>
      <c r="R11" s="220" t="s">
        <v>2</v>
      </c>
      <c r="S11" s="38" t="s">
        <v>138</v>
      </c>
      <c r="T11" s="40" t="s">
        <v>137</v>
      </c>
    </row>
    <row r="12" spans="1:20" s="18" customFormat="1" ht="24.95" customHeight="1" x14ac:dyDescent="0.25">
      <c r="A12" s="70">
        <v>2</v>
      </c>
      <c r="B12" s="111" t="s">
        <v>201</v>
      </c>
      <c r="C12" s="80">
        <v>3</v>
      </c>
      <c r="D12" s="15">
        <f t="shared" si="0"/>
        <v>0</v>
      </c>
      <c r="E12" s="14">
        <f t="shared" si="1"/>
        <v>1.8518518518518519</v>
      </c>
      <c r="F12" s="13">
        <f t="shared" si="2"/>
        <v>81</v>
      </c>
      <c r="G12" s="46">
        <v>31</v>
      </c>
      <c r="H12" s="12">
        <f t="shared" si="3"/>
        <v>50</v>
      </c>
      <c r="I12" s="110">
        <v>15</v>
      </c>
      <c r="J12" s="47"/>
      <c r="K12" s="47"/>
      <c r="L12" s="47">
        <v>15</v>
      </c>
      <c r="M12" s="47"/>
      <c r="N12" s="47"/>
      <c r="O12" s="110">
        <v>20</v>
      </c>
      <c r="P12" s="47"/>
      <c r="Q12" s="28" t="s">
        <v>87</v>
      </c>
      <c r="R12" s="220" t="s">
        <v>23</v>
      </c>
      <c r="S12" s="38" t="s">
        <v>202</v>
      </c>
      <c r="T12" s="40" t="s">
        <v>182</v>
      </c>
    </row>
    <row r="13" spans="1:20" s="18" customFormat="1" ht="24.95" customHeight="1" x14ac:dyDescent="0.25">
      <c r="A13" s="69">
        <v>3</v>
      </c>
      <c r="B13" s="111" t="s">
        <v>132</v>
      </c>
      <c r="C13" s="80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110">
        <v>5</v>
      </c>
      <c r="J13" s="47"/>
      <c r="K13" s="47"/>
      <c r="L13" s="47">
        <v>10</v>
      </c>
      <c r="M13" s="47"/>
      <c r="N13" s="47"/>
      <c r="O13" s="110"/>
      <c r="P13" s="47"/>
      <c r="Q13" s="28"/>
      <c r="R13" s="220" t="s">
        <v>2</v>
      </c>
      <c r="S13" s="38" t="s">
        <v>131</v>
      </c>
      <c r="T13" s="40" t="s">
        <v>280</v>
      </c>
    </row>
    <row r="14" spans="1:20" s="18" customFormat="1" ht="24.95" customHeight="1" x14ac:dyDescent="0.25">
      <c r="A14" s="70">
        <v>4</v>
      </c>
      <c r="B14" s="111" t="s">
        <v>130</v>
      </c>
      <c r="C14" s="80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47"/>
      <c r="K14" s="47"/>
      <c r="L14" s="47">
        <v>10</v>
      </c>
      <c r="M14" s="47"/>
      <c r="N14" s="47"/>
      <c r="O14" s="110"/>
      <c r="P14" s="47"/>
      <c r="Q14" s="28"/>
      <c r="R14" s="220" t="s">
        <v>2</v>
      </c>
      <c r="S14" s="38" t="s">
        <v>129</v>
      </c>
      <c r="T14" s="40" t="s">
        <v>128</v>
      </c>
    </row>
    <row r="15" spans="1:20" s="18" customFormat="1" ht="24.95" customHeight="1" x14ac:dyDescent="0.25">
      <c r="A15" s="69">
        <v>5</v>
      </c>
      <c r="B15" s="111" t="s">
        <v>127</v>
      </c>
      <c r="C15" s="80">
        <v>1</v>
      </c>
      <c r="D15" s="15">
        <f t="shared" si="0"/>
        <v>0.5</v>
      </c>
      <c r="E15" s="14">
        <f t="shared" si="1"/>
        <v>0</v>
      </c>
      <c r="F15" s="13">
        <f t="shared" si="2"/>
        <v>30</v>
      </c>
      <c r="G15" s="46">
        <v>15</v>
      </c>
      <c r="H15" s="12">
        <f t="shared" si="3"/>
        <v>15</v>
      </c>
      <c r="I15" s="110">
        <v>5</v>
      </c>
      <c r="J15" s="47"/>
      <c r="K15" s="47">
        <v>5</v>
      </c>
      <c r="L15" s="47">
        <v>10</v>
      </c>
      <c r="M15" s="47"/>
      <c r="N15" s="47">
        <v>10</v>
      </c>
      <c r="O15" s="110"/>
      <c r="P15" s="47"/>
      <c r="Q15" s="28"/>
      <c r="R15" s="220" t="s">
        <v>2</v>
      </c>
      <c r="S15" s="38" t="s">
        <v>203</v>
      </c>
      <c r="T15" s="40" t="s">
        <v>126</v>
      </c>
    </row>
    <row r="16" spans="1:20" s="18" customFormat="1" ht="24.95" customHeight="1" x14ac:dyDescent="0.25">
      <c r="A16" s="69">
        <v>6</v>
      </c>
      <c r="B16" s="111" t="s">
        <v>151</v>
      </c>
      <c r="C16" s="80">
        <v>3</v>
      </c>
      <c r="D16" s="15">
        <f t="shared" si="0"/>
        <v>3.3333333333333333E-2</v>
      </c>
      <c r="E16" s="14">
        <f t="shared" si="1"/>
        <v>1.6333333333333333</v>
      </c>
      <c r="F16" s="13">
        <f t="shared" si="2"/>
        <v>90</v>
      </c>
      <c r="G16" s="46">
        <v>40</v>
      </c>
      <c r="H16" s="12">
        <f t="shared" si="3"/>
        <v>50</v>
      </c>
      <c r="I16" s="110">
        <v>15</v>
      </c>
      <c r="J16" s="47"/>
      <c r="K16" s="47"/>
      <c r="L16" s="47">
        <v>15</v>
      </c>
      <c r="M16" s="47"/>
      <c r="N16" s="47">
        <v>1</v>
      </c>
      <c r="O16" s="110">
        <v>20</v>
      </c>
      <c r="P16" s="47"/>
      <c r="Q16" s="28" t="s">
        <v>87</v>
      </c>
      <c r="R16" s="220" t="s">
        <v>23</v>
      </c>
      <c r="S16" s="98" t="s">
        <v>150</v>
      </c>
      <c r="T16" s="99" t="s">
        <v>278</v>
      </c>
    </row>
    <row r="17" spans="1:20" s="18" customFormat="1" ht="24.95" customHeight="1" x14ac:dyDescent="0.25">
      <c r="A17" s="70">
        <v>7</v>
      </c>
      <c r="B17" s="111" t="s">
        <v>117</v>
      </c>
      <c r="C17" s="80">
        <v>3</v>
      </c>
      <c r="D17" s="15">
        <f t="shared" si="0"/>
        <v>0.42307692307692307</v>
      </c>
      <c r="E17" s="14">
        <f t="shared" si="1"/>
        <v>1.9230769230769231</v>
      </c>
      <c r="F17" s="13">
        <f t="shared" si="2"/>
        <v>78</v>
      </c>
      <c r="G17" s="46">
        <v>28</v>
      </c>
      <c r="H17" s="12">
        <f t="shared" si="3"/>
        <v>50</v>
      </c>
      <c r="I17" s="110">
        <v>11</v>
      </c>
      <c r="J17" s="47">
        <v>11</v>
      </c>
      <c r="K17" s="47"/>
      <c r="L17" s="47"/>
      <c r="M17" s="47"/>
      <c r="N17" s="47"/>
      <c r="O17" s="110">
        <v>39</v>
      </c>
      <c r="P17" s="47"/>
      <c r="Q17" s="28" t="s">
        <v>17</v>
      </c>
      <c r="R17" s="220" t="s">
        <v>2</v>
      </c>
      <c r="S17" s="38" t="s">
        <v>116</v>
      </c>
      <c r="T17" s="40" t="s">
        <v>204</v>
      </c>
    </row>
    <row r="18" spans="1:20" s="18" customFormat="1" ht="24.95" customHeight="1" x14ac:dyDescent="0.25">
      <c r="A18" s="69">
        <v>8</v>
      </c>
      <c r="B18" s="111" t="s">
        <v>115</v>
      </c>
      <c r="C18" s="80">
        <v>1</v>
      </c>
      <c r="D18" s="15">
        <f t="shared" si="0"/>
        <v>0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110">
        <v>25</v>
      </c>
      <c r="J18" s="47"/>
      <c r="K18" s="47"/>
      <c r="L18" s="47">
        <v>5</v>
      </c>
      <c r="M18" s="47"/>
      <c r="N18" s="47"/>
      <c r="O18" s="110"/>
      <c r="P18" s="47"/>
      <c r="Q18" s="28"/>
      <c r="R18" s="220" t="s">
        <v>2</v>
      </c>
      <c r="S18" s="38" t="s">
        <v>285</v>
      </c>
      <c r="T18" s="40" t="s">
        <v>205</v>
      </c>
    </row>
    <row r="19" spans="1:20" ht="24.95" customHeight="1" x14ac:dyDescent="0.25">
      <c r="A19" s="17">
        <v>9</v>
      </c>
      <c r="B19" s="111" t="s">
        <v>244</v>
      </c>
      <c r="C19" s="80">
        <v>2</v>
      </c>
      <c r="D19" s="15">
        <f t="shared" si="0"/>
        <v>0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110">
        <v>5</v>
      </c>
      <c r="J19" s="47"/>
      <c r="K19" s="47"/>
      <c r="L19" s="47">
        <v>5</v>
      </c>
      <c r="M19" s="47"/>
      <c r="N19" s="47"/>
      <c r="O19" s="110">
        <v>15</v>
      </c>
      <c r="P19" s="47"/>
      <c r="Q19" s="28" t="s">
        <v>12</v>
      </c>
      <c r="R19" s="220" t="s">
        <v>2</v>
      </c>
      <c r="S19" s="89" t="s">
        <v>172</v>
      </c>
      <c r="T19" s="90" t="s">
        <v>218</v>
      </c>
    </row>
    <row r="20" spans="1:20" ht="24.95" customHeight="1" x14ac:dyDescent="0.25">
      <c r="A20" s="70">
        <v>10</v>
      </c>
      <c r="B20" s="111" t="s">
        <v>146</v>
      </c>
      <c r="C20" s="80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1"/>
      <c r="H20" s="12">
        <f t="shared" si="3"/>
        <v>30</v>
      </c>
      <c r="I20" s="110">
        <v>30</v>
      </c>
      <c r="J20" s="72"/>
      <c r="K20" s="73"/>
      <c r="L20" s="73"/>
      <c r="M20" s="73"/>
      <c r="N20" s="73"/>
      <c r="O20" s="224"/>
      <c r="P20" s="73"/>
      <c r="Q20" s="74"/>
      <c r="R20" s="220" t="s">
        <v>2</v>
      </c>
      <c r="S20" s="38" t="s">
        <v>206</v>
      </c>
      <c r="T20" s="40" t="s">
        <v>207</v>
      </c>
    </row>
    <row r="21" spans="1:20" ht="24.95" customHeight="1" x14ac:dyDescent="0.25">
      <c r="A21" s="70">
        <v>11</v>
      </c>
      <c r="B21" s="111" t="s">
        <v>112</v>
      </c>
      <c r="C21" s="211">
        <v>2</v>
      </c>
      <c r="D21" s="15">
        <f t="shared" si="0"/>
        <v>0</v>
      </c>
      <c r="E21" s="14">
        <f t="shared" si="1"/>
        <v>1.3333333333333333</v>
      </c>
      <c r="F21" s="13">
        <f t="shared" si="2"/>
        <v>60</v>
      </c>
      <c r="G21" s="61">
        <v>20</v>
      </c>
      <c r="H21" s="12">
        <f t="shared" si="3"/>
        <v>40</v>
      </c>
      <c r="I21" s="109">
        <v>10</v>
      </c>
      <c r="J21" s="72"/>
      <c r="K21" s="73"/>
      <c r="L21" s="73"/>
      <c r="M21" s="73"/>
      <c r="N21" s="73"/>
      <c r="O21" s="109">
        <v>30</v>
      </c>
      <c r="P21" s="73"/>
      <c r="Q21" s="51" t="s">
        <v>12</v>
      </c>
      <c r="R21" s="221" t="s">
        <v>2</v>
      </c>
      <c r="S21" s="38" t="s">
        <v>208</v>
      </c>
      <c r="T21" s="40" t="s">
        <v>111</v>
      </c>
    </row>
    <row r="22" spans="1:20" ht="24.95" customHeight="1" thickBot="1" x14ac:dyDescent="0.3">
      <c r="A22" s="69">
        <v>12</v>
      </c>
      <c r="B22" s="206" t="s">
        <v>242</v>
      </c>
      <c r="C22" s="212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75">
        <v>25</v>
      </c>
      <c r="H22" s="12">
        <f t="shared" si="3"/>
        <v>25</v>
      </c>
      <c r="I22" s="215">
        <v>5</v>
      </c>
      <c r="J22" s="77"/>
      <c r="K22" s="77"/>
      <c r="L22" s="76">
        <v>10</v>
      </c>
      <c r="M22" s="77"/>
      <c r="N22" s="77"/>
      <c r="O22" s="215">
        <v>10</v>
      </c>
      <c r="P22" s="77"/>
      <c r="Q22" s="78" t="s">
        <v>12</v>
      </c>
      <c r="R22" s="222" t="s">
        <v>2</v>
      </c>
      <c r="S22" s="39" t="s">
        <v>208</v>
      </c>
      <c r="T22" s="41" t="s">
        <v>243</v>
      </c>
    </row>
    <row r="23" spans="1:20" ht="26.85" customHeight="1" thickBot="1" x14ac:dyDescent="0.3">
      <c r="A23" s="138" t="s">
        <v>209</v>
      </c>
      <c r="B23" s="139"/>
      <c r="C23" s="42">
        <f t="shared" ref="C23:P23" si="4">SUM(C11:C22)</f>
        <v>22</v>
      </c>
      <c r="D23" s="6">
        <f t="shared" si="4"/>
        <v>0.95641025641025634</v>
      </c>
      <c r="E23" s="6">
        <f t="shared" si="4"/>
        <v>12.741595441595443</v>
      </c>
      <c r="F23" s="42">
        <f t="shared" si="4"/>
        <v>609</v>
      </c>
      <c r="G23" s="42">
        <f t="shared" si="4"/>
        <v>239</v>
      </c>
      <c r="H23" s="42">
        <f t="shared" si="4"/>
        <v>370</v>
      </c>
      <c r="I23" s="42">
        <f t="shared" si="4"/>
        <v>141</v>
      </c>
      <c r="J23" s="42">
        <f t="shared" si="4"/>
        <v>11</v>
      </c>
      <c r="K23" s="42">
        <f t="shared" si="4"/>
        <v>5</v>
      </c>
      <c r="L23" s="42">
        <f t="shared" si="4"/>
        <v>85</v>
      </c>
      <c r="M23" s="42">
        <f t="shared" si="4"/>
        <v>0</v>
      </c>
      <c r="N23" s="42">
        <f t="shared" si="4"/>
        <v>11</v>
      </c>
      <c r="O23" s="42">
        <f t="shared" si="4"/>
        <v>144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0">
        <v>1</v>
      </c>
      <c r="B24" s="111" t="s">
        <v>140</v>
      </c>
      <c r="C24" s="80">
        <v>3</v>
      </c>
      <c r="D24" s="15">
        <f t="shared" ref="D24:D37" si="5">(J24+K24+M24+N24)*C24/F24</f>
        <v>0.4</v>
      </c>
      <c r="E24" s="14">
        <f t="shared" ref="E24:E37" si="6">(I24-K24+L24-N24+O24)*C24/F24</f>
        <v>1.2</v>
      </c>
      <c r="F24" s="13">
        <f t="shared" ref="F24:F37" si="7">G24+H24</f>
        <v>75</v>
      </c>
      <c r="G24" s="46">
        <v>45</v>
      </c>
      <c r="H24" s="12">
        <f t="shared" ref="H24:H37" si="8">I24+L24+O24</f>
        <v>30</v>
      </c>
      <c r="I24" s="110">
        <v>10</v>
      </c>
      <c r="J24" s="47">
        <v>10</v>
      </c>
      <c r="K24" s="47"/>
      <c r="L24" s="47">
        <v>5</v>
      </c>
      <c r="M24" s="47"/>
      <c r="N24" s="47"/>
      <c r="O24" s="110">
        <v>15</v>
      </c>
      <c r="P24" s="47"/>
      <c r="Q24" s="28" t="s">
        <v>87</v>
      </c>
      <c r="R24" s="220" t="s">
        <v>2</v>
      </c>
      <c r="S24" s="38" t="s">
        <v>210</v>
      </c>
      <c r="T24" s="40" t="s">
        <v>279</v>
      </c>
    </row>
    <row r="25" spans="1:20" ht="24.95" customHeight="1" x14ac:dyDescent="0.25">
      <c r="A25" s="70">
        <v>2</v>
      </c>
      <c r="B25" s="111" t="s">
        <v>139</v>
      </c>
      <c r="C25" s="80">
        <v>3</v>
      </c>
      <c r="D25" s="15">
        <f t="shared" si="5"/>
        <v>0</v>
      </c>
      <c r="E25" s="14">
        <f t="shared" si="6"/>
        <v>1.5</v>
      </c>
      <c r="F25" s="13">
        <f t="shared" si="7"/>
        <v>90</v>
      </c>
      <c r="G25" s="46">
        <v>45</v>
      </c>
      <c r="H25" s="12">
        <f t="shared" si="8"/>
        <v>45</v>
      </c>
      <c r="I25" s="110">
        <v>15</v>
      </c>
      <c r="J25" s="47"/>
      <c r="K25" s="47"/>
      <c r="L25" s="47">
        <v>10</v>
      </c>
      <c r="M25" s="47"/>
      <c r="N25" s="47"/>
      <c r="O25" s="110">
        <v>20</v>
      </c>
      <c r="P25" s="47"/>
      <c r="Q25" s="28" t="s">
        <v>87</v>
      </c>
      <c r="R25" s="220" t="s">
        <v>23</v>
      </c>
      <c r="S25" s="38" t="s">
        <v>122</v>
      </c>
      <c r="T25" s="40" t="s">
        <v>121</v>
      </c>
    </row>
    <row r="26" spans="1:20" ht="24.95" customHeight="1" x14ac:dyDescent="0.25">
      <c r="A26" s="70">
        <v>3</v>
      </c>
      <c r="B26" s="111" t="s">
        <v>134</v>
      </c>
      <c r="C26" s="80">
        <v>6</v>
      </c>
      <c r="D26" s="15">
        <f t="shared" si="5"/>
        <v>0</v>
      </c>
      <c r="E26" s="14">
        <f t="shared" si="6"/>
        <v>4</v>
      </c>
      <c r="F26" s="13">
        <f t="shared" si="7"/>
        <v>150</v>
      </c>
      <c r="G26" s="61">
        <v>50</v>
      </c>
      <c r="H26" s="12">
        <f t="shared" si="8"/>
        <v>100</v>
      </c>
      <c r="I26" s="109">
        <v>30</v>
      </c>
      <c r="J26" s="72"/>
      <c r="K26" s="73"/>
      <c r="L26" s="53">
        <v>20</v>
      </c>
      <c r="M26" s="73"/>
      <c r="N26" s="73"/>
      <c r="O26" s="109">
        <v>50</v>
      </c>
      <c r="P26" s="73"/>
      <c r="Q26" s="51" t="s">
        <v>87</v>
      </c>
      <c r="R26" s="221" t="s">
        <v>23</v>
      </c>
      <c r="S26" s="38" t="s">
        <v>133</v>
      </c>
      <c r="T26" s="40" t="s">
        <v>212</v>
      </c>
    </row>
    <row r="27" spans="1:20" ht="24.95" customHeight="1" x14ac:dyDescent="0.25">
      <c r="A27" s="69">
        <v>4</v>
      </c>
      <c r="B27" s="194" t="s">
        <v>125</v>
      </c>
      <c r="C27" s="211">
        <v>1</v>
      </c>
      <c r="D27" s="15">
        <f t="shared" si="5"/>
        <v>0.36666666666666664</v>
      </c>
      <c r="E27" s="14">
        <f t="shared" si="6"/>
        <v>0.13333333333333333</v>
      </c>
      <c r="F27" s="13">
        <f t="shared" si="7"/>
        <v>30</v>
      </c>
      <c r="G27" s="61">
        <v>15</v>
      </c>
      <c r="H27" s="12">
        <f t="shared" si="8"/>
        <v>15</v>
      </c>
      <c r="I27" s="109">
        <v>5</v>
      </c>
      <c r="J27" s="73"/>
      <c r="K27" s="79">
        <v>5</v>
      </c>
      <c r="L27" s="53">
        <v>6</v>
      </c>
      <c r="M27" s="73"/>
      <c r="N27" s="79">
        <v>6</v>
      </c>
      <c r="O27" s="109">
        <v>4</v>
      </c>
      <c r="P27" s="73"/>
      <c r="Q27" s="51" t="s">
        <v>12</v>
      </c>
      <c r="R27" s="221" t="s">
        <v>2</v>
      </c>
      <c r="S27" s="38" t="s">
        <v>124</v>
      </c>
      <c r="T27" s="40" t="s">
        <v>213</v>
      </c>
    </row>
    <row r="28" spans="1:20" ht="24.95" customHeight="1" x14ac:dyDescent="0.25">
      <c r="A28" s="70">
        <v>5</v>
      </c>
      <c r="B28" s="111" t="s">
        <v>123</v>
      </c>
      <c r="C28" s="211">
        <v>1</v>
      </c>
      <c r="D28" s="15">
        <f t="shared" si="5"/>
        <v>0</v>
      </c>
      <c r="E28" s="14">
        <f t="shared" si="6"/>
        <v>0.66666666666666663</v>
      </c>
      <c r="F28" s="13">
        <f t="shared" si="7"/>
        <v>30</v>
      </c>
      <c r="G28" s="46">
        <v>10</v>
      </c>
      <c r="H28" s="12">
        <f t="shared" si="8"/>
        <v>20</v>
      </c>
      <c r="I28" s="109">
        <v>6</v>
      </c>
      <c r="J28" s="72"/>
      <c r="K28" s="73"/>
      <c r="L28" s="53">
        <v>4</v>
      </c>
      <c r="M28" s="73"/>
      <c r="N28" s="73"/>
      <c r="O28" s="110">
        <v>10</v>
      </c>
      <c r="P28" s="73"/>
      <c r="Q28" s="51" t="s">
        <v>87</v>
      </c>
      <c r="R28" s="221" t="s">
        <v>2</v>
      </c>
      <c r="S28" s="38" t="s">
        <v>214</v>
      </c>
      <c r="T28" s="40" t="s">
        <v>121</v>
      </c>
    </row>
    <row r="29" spans="1:20" ht="24.95" customHeight="1" x14ac:dyDescent="0.25">
      <c r="A29" s="69">
        <v>6</v>
      </c>
      <c r="B29" s="111" t="s">
        <v>120</v>
      </c>
      <c r="C29" s="80">
        <v>1</v>
      </c>
      <c r="D29" s="15">
        <f t="shared" si="5"/>
        <v>0</v>
      </c>
      <c r="E29" s="14">
        <f t="shared" si="6"/>
        <v>0.66666666666666663</v>
      </c>
      <c r="F29" s="13">
        <f t="shared" si="7"/>
        <v>30</v>
      </c>
      <c r="G29" s="46">
        <v>10</v>
      </c>
      <c r="H29" s="12">
        <f t="shared" si="8"/>
        <v>20</v>
      </c>
      <c r="I29" s="110">
        <v>10</v>
      </c>
      <c r="J29" s="47"/>
      <c r="K29" s="47"/>
      <c r="L29" s="47">
        <v>5</v>
      </c>
      <c r="M29" s="47"/>
      <c r="N29" s="47"/>
      <c r="O29" s="110">
        <v>5</v>
      </c>
      <c r="P29" s="47"/>
      <c r="Q29" s="28" t="s">
        <v>87</v>
      </c>
      <c r="R29" s="220" t="s">
        <v>2</v>
      </c>
      <c r="S29" s="38" t="s">
        <v>119</v>
      </c>
      <c r="T29" s="40" t="s">
        <v>215</v>
      </c>
    </row>
    <row r="30" spans="1:20" ht="24.95" customHeight="1" x14ac:dyDescent="0.25">
      <c r="A30" s="70">
        <v>7</v>
      </c>
      <c r="B30" s="111" t="s">
        <v>216</v>
      </c>
      <c r="C30" s="80">
        <v>2</v>
      </c>
      <c r="D30" s="15">
        <f t="shared" si="5"/>
        <v>0</v>
      </c>
      <c r="E30" s="14">
        <f t="shared" si="6"/>
        <v>1</v>
      </c>
      <c r="F30" s="13">
        <f t="shared" si="7"/>
        <v>50</v>
      </c>
      <c r="G30" s="46">
        <v>25</v>
      </c>
      <c r="H30" s="12">
        <f t="shared" si="8"/>
        <v>25</v>
      </c>
      <c r="I30" s="110">
        <v>10</v>
      </c>
      <c r="J30" s="47"/>
      <c r="K30" s="47"/>
      <c r="L30" s="47">
        <v>5</v>
      </c>
      <c r="M30" s="47"/>
      <c r="N30" s="47"/>
      <c r="O30" s="110">
        <v>10</v>
      </c>
      <c r="P30" s="47"/>
      <c r="Q30" s="28" t="s">
        <v>87</v>
      </c>
      <c r="R30" s="220" t="s">
        <v>2</v>
      </c>
      <c r="S30" s="38" t="s">
        <v>118</v>
      </c>
      <c r="T30" s="40" t="s">
        <v>217</v>
      </c>
    </row>
    <row r="31" spans="1:20" ht="24.95" customHeight="1" x14ac:dyDescent="0.25">
      <c r="A31" s="69">
        <v>8</v>
      </c>
      <c r="B31" s="111" t="s">
        <v>117</v>
      </c>
      <c r="C31" s="80">
        <v>3</v>
      </c>
      <c r="D31" s="15">
        <f t="shared" si="5"/>
        <v>0</v>
      </c>
      <c r="E31" s="14">
        <f t="shared" si="6"/>
        <v>2</v>
      </c>
      <c r="F31" s="13">
        <f t="shared" si="7"/>
        <v>90</v>
      </c>
      <c r="G31" s="46">
        <v>30</v>
      </c>
      <c r="H31" s="12">
        <f t="shared" si="8"/>
        <v>60</v>
      </c>
      <c r="I31" s="110"/>
      <c r="J31" s="47"/>
      <c r="K31" s="47"/>
      <c r="L31" s="47"/>
      <c r="M31" s="47"/>
      <c r="N31" s="47"/>
      <c r="O31" s="110">
        <v>60</v>
      </c>
      <c r="P31" s="47"/>
      <c r="Q31" s="28" t="s">
        <v>87</v>
      </c>
      <c r="R31" s="220" t="s">
        <v>2</v>
      </c>
      <c r="S31" s="38" t="s">
        <v>116</v>
      </c>
      <c r="T31" s="40" t="s">
        <v>204</v>
      </c>
    </row>
    <row r="32" spans="1:20" ht="24.95" customHeight="1" x14ac:dyDescent="0.25">
      <c r="A32" s="17">
        <v>9</v>
      </c>
      <c r="B32" s="111" t="s">
        <v>115</v>
      </c>
      <c r="C32" s="80">
        <v>4</v>
      </c>
      <c r="D32" s="15">
        <f t="shared" si="5"/>
        <v>0</v>
      </c>
      <c r="E32" s="14">
        <f t="shared" si="6"/>
        <v>2.6666666666666665</v>
      </c>
      <c r="F32" s="13">
        <f t="shared" si="7"/>
        <v>105</v>
      </c>
      <c r="G32" s="46">
        <v>35</v>
      </c>
      <c r="H32" s="12">
        <f t="shared" si="8"/>
        <v>70</v>
      </c>
      <c r="I32" s="110"/>
      <c r="J32" s="47"/>
      <c r="K32" s="47"/>
      <c r="L32" s="47">
        <v>5</v>
      </c>
      <c r="M32" s="47"/>
      <c r="N32" s="47"/>
      <c r="O32" s="110">
        <v>65</v>
      </c>
      <c r="P32" s="47"/>
      <c r="Q32" s="28" t="s">
        <v>87</v>
      </c>
      <c r="R32" s="220" t="s">
        <v>2</v>
      </c>
      <c r="S32" s="38" t="s">
        <v>285</v>
      </c>
      <c r="T32" s="40" t="s">
        <v>205</v>
      </c>
    </row>
    <row r="33" spans="1:20" ht="24.95" customHeight="1" x14ac:dyDescent="0.25">
      <c r="A33" s="17">
        <v>10</v>
      </c>
      <c r="B33" s="111" t="s">
        <v>256</v>
      </c>
      <c r="C33" s="80">
        <v>2</v>
      </c>
      <c r="D33" s="15">
        <f t="shared" si="5"/>
        <v>0</v>
      </c>
      <c r="E33" s="14">
        <f t="shared" si="6"/>
        <v>1.2</v>
      </c>
      <c r="F33" s="13">
        <f t="shared" si="7"/>
        <v>50</v>
      </c>
      <c r="G33" s="46">
        <v>20</v>
      </c>
      <c r="H33" s="12">
        <f t="shared" si="8"/>
        <v>30</v>
      </c>
      <c r="I33" s="110"/>
      <c r="J33" s="47"/>
      <c r="K33" s="47"/>
      <c r="L33" s="47">
        <v>15</v>
      </c>
      <c r="M33" s="47"/>
      <c r="N33" s="47"/>
      <c r="O33" s="110">
        <v>15</v>
      </c>
      <c r="P33" s="47"/>
      <c r="Q33" s="28" t="s">
        <v>87</v>
      </c>
      <c r="R33" s="220" t="s">
        <v>2</v>
      </c>
      <c r="S33" s="100" t="s">
        <v>285</v>
      </c>
      <c r="T33" s="102" t="s">
        <v>205</v>
      </c>
    </row>
    <row r="34" spans="1:20" ht="24.95" customHeight="1" x14ac:dyDescent="0.25">
      <c r="A34" s="17">
        <v>11</v>
      </c>
      <c r="B34" s="111" t="s">
        <v>244</v>
      </c>
      <c r="C34" s="80">
        <v>3</v>
      </c>
      <c r="D34" s="15">
        <f t="shared" si="5"/>
        <v>0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110">
        <v>15</v>
      </c>
      <c r="J34" s="47"/>
      <c r="K34" s="47"/>
      <c r="L34" s="47">
        <v>15</v>
      </c>
      <c r="M34" s="47"/>
      <c r="N34" s="47"/>
      <c r="O34" s="110">
        <v>25</v>
      </c>
      <c r="P34" s="47"/>
      <c r="Q34" s="28" t="s">
        <v>12</v>
      </c>
      <c r="R34" s="220" t="s">
        <v>2</v>
      </c>
      <c r="S34" s="38" t="s">
        <v>172</v>
      </c>
      <c r="T34" s="40" t="s">
        <v>218</v>
      </c>
    </row>
    <row r="35" spans="1:20" ht="24.95" customHeight="1" x14ac:dyDescent="0.25">
      <c r="A35" s="17">
        <v>12</v>
      </c>
      <c r="B35" s="111" t="s">
        <v>146</v>
      </c>
      <c r="C35" s="80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110"/>
      <c r="J35" s="47"/>
      <c r="K35" s="47"/>
      <c r="L35" s="47"/>
      <c r="M35" s="47"/>
      <c r="N35" s="47"/>
      <c r="O35" s="110">
        <v>70</v>
      </c>
      <c r="P35" s="47"/>
      <c r="Q35" s="28" t="s">
        <v>87</v>
      </c>
      <c r="R35" s="220" t="s">
        <v>2</v>
      </c>
      <c r="S35" s="38" t="s">
        <v>206</v>
      </c>
      <c r="T35" s="40" t="s">
        <v>207</v>
      </c>
    </row>
    <row r="36" spans="1:20" ht="24.95" customHeight="1" x14ac:dyDescent="0.25">
      <c r="A36" s="17">
        <v>13</v>
      </c>
      <c r="B36" s="206" t="s">
        <v>3</v>
      </c>
      <c r="C36" s="213">
        <v>1</v>
      </c>
      <c r="D36" s="15">
        <f t="shared" si="5"/>
        <v>0</v>
      </c>
      <c r="E36" s="14">
        <f t="shared" si="6"/>
        <v>0.5</v>
      </c>
      <c r="F36" s="13">
        <f t="shared" si="7"/>
        <v>30</v>
      </c>
      <c r="G36" s="104">
        <v>15</v>
      </c>
      <c r="H36" s="12">
        <f>I36+L36+O36</f>
        <v>15</v>
      </c>
      <c r="I36" s="195">
        <v>15</v>
      </c>
      <c r="J36" s="105"/>
      <c r="K36" s="105"/>
      <c r="L36" s="105"/>
      <c r="M36" s="105"/>
      <c r="N36" s="105"/>
      <c r="O36" s="195"/>
      <c r="P36" s="105"/>
      <c r="Q36" s="106"/>
      <c r="R36" s="223" t="s">
        <v>2</v>
      </c>
      <c r="S36" s="101"/>
      <c r="T36" s="103"/>
    </row>
    <row r="37" spans="1:20" ht="24.95" customHeight="1" thickBot="1" x14ac:dyDescent="0.3">
      <c r="A37" s="17">
        <v>14</v>
      </c>
      <c r="B37" s="207" t="s">
        <v>8</v>
      </c>
      <c r="C37" s="214">
        <v>4</v>
      </c>
      <c r="D37" s="15">
        <f t="shared" si="5"/>
        <v>0</v>
      </c>
      <c r="E37" s="14">
        <f t="shared" si="6"/>
        <v>4</v>
      </c>
      <c r="F37" s="13">
        <f t="shared" si="7"/>
        <v>120</v>
      </c>
      <c r="G37" s="81"/>
      <c r="H37" s="12">
        <f t="shared" si="8"/>
        <v>120</v>
      </c>
      <c r="I37" s="216"/>
      <c r="J37" s="82"/>
      <c r="K37" s="82"/>
      <c r="L37" s="82"/>
      <c r="M37" s="82"/>
      <c r="N37" s="82"/>
      <c r="O37" s="201">
        <v>120</v>
      </c>
      <c r="P37" s="82"/>
      <c r="Q37" s="83"/>
      <c r="R37" s="223" t="s">
        <v>2</v>
      </c>
      <c r="S37" s="84"/>
      <c r="T37" s="41" t="s">
        <v>110</v>
      </c>
    </row>
    <row r="38" spans="1:20" ht="24.95" customHeight="1" thickBot="1" x14ac:dyDescent="0.3">
      <c r="A38" s="138" t="s">
        <v>219</v>
      </c>
      <c r="B38" s="139"/>
      <c r="C38" s="42">
        <f t="shared" ref="C38:P38" si="9">SUM(C24:C37)</f>
        <v>38</v>
      </c>
      <c r="D38" s="6">
        <f t="shared" si="9"/>
        <v>0.76666666666666661</v>
      </c>
      <c r="E38" s="6">
        <f t="shared" si="9"/>
        <v>24.115824915824916</v>
      </c>
      <c r="F38" s="42">
        <f t="shared" si="9"/>
        <v>1041</v>
      </c>
      <c r="G38" s="42">
        <f t="shared" si="9"/>
        <v>366</v>
      </c>
      <c r="H38" s="42">
        <f t="shared" si="9"/>
        <v>675</v>
      </c>
      <c r="I38" s="42">
        <f t="shared" si="9"/>
        <v>116</v>
      </c>
      <c r="J38" s="42">
        <f t="shared" si="9"/>
        <v>10</v>
      </c>
      <c r="K38" s="42">
        <f t="shared" si="9"/>
        <v>5</v>
      </c>
      <c r="L38" s="42">
        <f t="shared" si="9"/>
        <v>90</v>
      </c>
      <c r="M38" s="42">
        <f t="shared" si="9"/>
        <v>0</v>
      </c>
      <c r="N38" s="42">
        <f t="shared" si="9"/>
        <v>6</v>
      </c>
      <c r="O38" s="42">
        <f t="shared" si="9"/>
        <v>469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38" t="s">
        <v>109</v>
      </c>
      <c r="B39" s="139"/>
      <c r="C39" s="42">
        <f t="shared" ref="C39:P39" si="10">C23+C38</f>
        <v>60</v>
      </c>
      <c r="D39" s="6">
        <f t="shared" si="10"/>
        <v>1.723076923076923</v>
      </c>
      <c r="E39" s="6">
        <f t="shared" si="10"/>
        <v>36.857420357420359</v>
      </c>
      <c r="F39" s="42">
        <f t="shared" si="10"/>
        <v>1650</v>
      </c>
      <c r="G39" s="42">
        <f t="shared" si="10"/>
        <v>605</v>
      </c>
      <c r="H39" s="42">
        <f t="shared" si="10"/>
        <v>1045</v>
      </c>
      <c r="I39" s="42">
        <f t="shared" si="10"/>
        <v>257</v>
      </c>
      <c r="J39" s="42">
        <f t="shared" si="10"/>
        <v>21</v>
      </c>
      <c r="K39" s="42">
        <f t="shared" si="10"/>
        <v>10</v>
      </c>
      <c r="L39" s="42">
        <f t="shared" si="10"/>
        <v>175</v>
      </c>
      <c r="M39" s="42">
        <f t="shared" si="10"/>
        <v>0</v>
      </c>
      <c r="N39" s="42">
        <f t="shared" si="10"/>
        <v>17</v>
      </c>
      <c r="O39" s="42">
        <f t="shared" si="10"/>
        <v>613</v>
      </c>
      <c r="P39" s="42">
        <f t="shared" si="10"/>
        <v>0</v>
      </c>
      <c r="Q39" s="5"/>
      <c r="R39" s="4"/>
      <c r="S39" s="3"/>
      <c r="T39" s="2"/>
    </row>
  </sheetData>
  <mergeCells count="44">
    <mergeCell ref="A39:B39"/>
    <mergeCell ref="Q9:Q10"/>
    <mergeCell ref="R9:R10"/>
    <mergeCell ref="S9:S10"/>
    <mergeCell ref="T9:T10"/>
    <mergeCell ref="A23:B23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zoomScaleNormal="100" workbookViewId="0">
      <selection activeCell="B34" sqref="B34"/>
    </sheetView>
  </sheetViews>
  <sheetFormatPr defaultColWidth="9.140625" defaultRowHeight="15" x14ac:dyDescent="0.25"/>
  <cols>
    <col min="1" max="1" width="4.5703125" customWidth="1"/>
    <col min="2" max="2" width="36.140625" style="208" customWidth="1"/>
    <col min="3" max="3" width="10.7109375" style="198" customWidth="1"/>
    <col min="4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0" t="s">
        <v>236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ht="30.75" customHeight="1" x14ac:dyDescent="0.3">
      <c r="A2" s="143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ht="30" customHeight="1" thickBot="1" x14ac:dyDescent="0.35">
      <c r="A3" s="156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153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 t="s">
        <v>152</v>
      </c>
      <c r="M4" s="115"/>
      <c r="N4" s="115"/>
      <c r="O4" s="115"/>
      <c r="P4" s="115"/>
      <c r="Q4" s="115"/>
      <c r="R4" s="189" t="s">
        <v>252</v>
      </c>
      <c r="S4" s="190"/>
      <c r="T4" s="191"/>
    </row>
    <row r="5" spans="1:20" ht="30" customHeight="1" thickBot="1" x14ac:dyDescent="0.3">
      <c r="A5" s="146" t="s">
        <v>77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 t="s">
        <v>76</v>
      </c>
      <c r="M5" s="116"/>
      <c r="N5" s="116"/>
      <c r="O5" s="116"/>
      <c r="P5" s="116"/>
      <c r="Q5" s="116"/>
      <c r="R5" s="112" t="s">
        <v>75</v>
      </c>
      <c r="S5" s="113"/>
      <c r="T5" s="114"/>
    </row>
    <row r="6" spans="1:20" ht="15.75" customHeight="1" x14ac:dyDescent="0.25">
      <c r="A6" s="150" t="s">
        <v>74</v>
      </c>
      <c r="B6" s="203" t="s">
        <v>73</v>
      </c>
      <c r="C6" s="183" t="s">
        <v>66</v>
      </c>
      <c r="D6" s="184"/>
      <c r="E6" s="185"/>
      <c r="F6" s="162" t="s">
        <v>72</v>
      </c>
      <c r="G6" s="162" t="s">
        <v>71</v>
      </c>
      <c r="H6" s="180" t="s">
        <v>70</v>
      </c>
      <c r="I6" s="181"/>
      <c r="J6" s="181"/>
      <c r="K6" s="181"/>
      <c r="L6" s="181"/>
      <c r="M6" s="181"/>
      <c r="N6" s="181"/>
      <c r="O6" s="181"/>
      <c r="P6" s="181"/>
      <c r="Q6" s="182"/>
      <c r="R6" s="165" t="s">
        <v>69</v>
      </c>
      <c r="S6" s="119" t="s">
        <v>68</v>
      </c>
      <c r="T6" s="122" t="s">
        <v>67</v>
      </c>
    </row>
    <row r="7" spans="1:20" ht="36" customHeight="1" x14ac:dyDescent="0.25">
      <c r="A7" s="151"/>
      <c r="B7" s="204"/>
      <c r="C7" s="186" t="s">
        <v>66</v>
      </c>
      <c r="D7" s="178" t="s">
        <v>65</v>
      </c>
      <c r="E7" s="176" t="s">
        <v>64</v>
      </c>
      <c r="F7" s="163"/>
      <c r="G7" s="163"/>
      <c r="H7" s="160" t="s">
        <v>63</v>
      </c>
      <c r="I7" s="188" t="s">
        <v>62</v>
      </c>
      <c r="J7" s="188"/>
      <c r="K7" s="188"/>
      <c r="L7" s="125" t="s">
        <v>61</v>
      </c>
      <c r="M7" s="126"/>
      <c r="N7" s="127"/>
      <c r="O7" s="136" t="s">
        <v>60</v>
      </c>
      <c r="P7" s="136"/>
      <c r="Q7" s="137"/>
      <c r="R7" s="166"/>
      <c r="S7" s="120"/>
      <c r="T7" s="123"/>
    </row>
    <row r="8" spans="1:20" s="18" customFormat="1" ht="42" customHeight="1" thickBot="1" x14ac:dyDescent="0.3">
      <c r="A8" s="152"/>
      <c r="B8" s="205"/>
      <c r="C8" s="187"/>
      <c r="D8" s="179"/>
      <c r="E8" s="177"/>
      <c r="F8" s="164"/>
      <c r="G8" s="164"/>
      <c r="H8" s="16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67"/>
      <c r="S8" s="121"/>
      <c r="T8" s="124"/>
    </row>
    <row r="9" spans="1:20" s="23" customFormat="1" ht="15" customHeight="1" x14ac:dyDescent="0.25">
      <c r="A9" s="168">
        <v>1</v>
      </c>
      <c r="B9" s="170">
        <v>2</v>
      </c>
      <c r="C9" s="172">
        <v>3</v>
      </c>
      <c r="D9" s="37">
        <v>4</v>
      </c>
      <c r="E9" s="24">
        <v>5</v>
      </c>
      <c r="F9" s="36">
        <v>6</v>
      </c>
      <c r="G9" s="174">
        <v>7</v>
      </c>
      <c r="H9" s="35">
        <v>8</v>
      </c>
      <c r="I9" s="117">
        <v>9</v>
      </c>
      <c r="J9" s="134">
        <v>10</v>
      </c>
      <c r="K9" s="117">
        <v>11</v>
      </c>
      <c r="L9" s="117">
        <v>12</v>
      </c>
      <c r="M9" s="134">
        <v>13</v>
      </c>
      <c r="N9" s="117">
        <v>14</v>
      </c>
      <c r="O9" s="117">
        <v>15</v>
      </c>
      <c r="P9" s="117">
        <v>16</v>
      </c>
      <c r="Q9" s="128">
        <v>17</v>
      </c>
      <c r="R9" s="130">
        <v>18</v>
      </c>
      <c r="S9" s="132">
        <v>19</v>
      </c>
      <c r="T9" s="128">
        <v>20</v>
      </c>
    </row>
    <row r="10" spans="1:20" s="18" customFormat="1" ht="43.5" customHeight="1" thickBot="1" x14ac:dyDescent="0.3">
      <c r="A10" s="169"/>
      <c r="B10" s="171"/>
      <c r="C10" s="173"/>
      <c r="D10" s="22" t="s">
        <v>52</v>
      </c>
      <c r="E10" s="21" t="s">
        <v>51</v>
      </c>
      <c r="F10" s="20" t="s">
        <v>50</v>
      </c>
      <c r="G10" s="175"/>
      <c r="H10" s="19" t="s">
        <v>49</v>
      </c>
      <c r="I10" s="118"/>
      <c r="J10" s="135"/>
      <c r="K10" s="118"/>
      <c r="L10" s="118"/>
      <c r="M10" s="135"/>
      <c r="N10" s="118"/>
      <c r="O10" s="118"/>
      <c r="P10" s="118"/>
      <c r="Q10" s="129"/>
      <c r="R10" s="131"/>
      <c r="S10" s="133"/>
      <c r="T10" s="129"/>
    </row>
    <row r="11" spans="1:20" s="18" customFormat="1" ht="24.95" customHeight="1" x14ac:dyDescent="0.25">
      <c r="A11" s="85">
        <v>1</v>
      </c>
      <c r="B11" s="225" t="s">
        <v>147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87</v>
      </c>
      <c r="R11" s="9" t="s">
        <v>2</v>
      </c>
      <c r="S11" s="8" t="s">
        <v>285</v>
      </c>
      <c r="T11" s="7" t="s">
        <v>205</v>
      </c>
    </row>
    <row r="12" spans="1:20" s="18" customFormat="1" ht="24.95" customHeight="1" x14ac:dyDescent="0.25">
      <c r="A12" s="85">
        <v>2</v>
      </c>
      <c r="B12" s="225" t="s">
        <v>257</v>
      </c>
      <c r="C12" s="29">
        <v>2</v>
      </c>
      <c r="D12" s="15">
        <f t="shared" ref="D12:D29" si="0">(J12+K12+M12+N12)*C12/F12</f>
        <v>0</v>
      </c>
      <c r="E12" s="14">
        <f t="shared" ref="E12:E29" si="1">((I12-K12)+(L12-N12)+O12)*C12/F12</f>
        <v>1.2</v>
      </c>
      <c r="F12" s="13">
        <f t="shared" ref="F12:F19" si="2">G12+H12</f>
        <v>50</v>
      </c>
      <c r="G12" s="13">
        <v>20</v>
      </c>
      <c r="H12" s="12">
        <f t="shared" ref="H12:H19" si="3">I12+L12+O12</f>
        <v>30</v>
      </c>
      <c r="I12" s="11"/>
      <c r="J12" s="11"/>
      <c r="K12" s="11"/>
      <c r="L12" s="11">
        <v>15</v>
      </c>
      <c r="M12" s="11"/>
      <c r="N12" s="11"/>
      <c r="O12" s="11">
        <v>15</v>
      </c>
      <c r="P12" s="11"/>
      <c r="Q12" s="10" t="s">
        <v>87</v>
      </c>
      <c r="R12" s="9" t="s">
        <v>2</v>
      </c>
      <c r="S12" s="8" t="s">
        <v>285</v>
      </c>
      <c r="T12" s="7" t="s">
        <v>205</v>
      </c>
    </row>
    <row r="13" spans="1:20" s="18" customFormat="1" ht="24.95" customHeight="1" x14ac:dyDescent="0.25">
      <c r="A13" s="85">
        <v>3</v>
      </c>
      <c r="B13" s="225" t="s">
        <v>238</v>
      </c>
      <c r="C13" s="29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220</v>
      </c>
      <c r="T13" s="7" t="s">
        <v>88</v>
      </c>
    </row>
    <row r="14" spans="1:20" s="18" customFormat="1" ht="24.95" customHeight="1" x14ac:dyDescent="0.25">
      <c r="A14" s="85">
        <v>4</v>
      </c>
      <c r="B14" s="225" t="s">
        <v>117</v>
      </c>
      <c r="C14" s="29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87</v>
      </c>
      <c r="R14" s="9" t="s">
        <v>2</v>
      </c>
      <c r="S14" s="8" t="s">
        <v>116</v>
      </c>
      <c r="T14" s="7" t="s">
        <v>221</v>
      </c>
    </row>
    <row r="15" spans="1:20" s="18" customFormat="1" ht="24.95" customHeight="1" x14ac:dyDescent="0.25">
      <c r="A15" s="85">
        <v>5</v>
      </c>
      <c r="B15" s="225" t="s">
        <v>115</v>
      </c>
      <c r="C15" s="29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114</v>
      </c>
      <c r="T15" s="7" t="s">
        <v>148</v>
      </c>
    </row>
    <row r="16" spans="1:20" s="18" customFormat="1" ht="24.95" customHeight="1" x14ac:dyDescent="0.25">
      <c r="A16" s="85">
        <v>6</v>
      </c>
      <c r="B16" s="225" t="s">
        <v>239</v>
      </c>
      <c r="C16" s="29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233</v>
      </c>
      <c r="T16" s="7" t="s">
        <v>286</v>
      </c>
    </row>
    <row r="17" spans="1:20" s="18" customFormat="1" ht="24.95" customHeight="1" x14ac:dyDescent="0.25">
      <c r="A17" s="85">
        <v>7</v>
      </c>
      <c r="B17" s="225" t="s">
        <v>112</v>
      </c>
      <c r="C17" s="29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87</v>
      </c>
      <c r="R17" s="9" t="s">
        <v>2</v>
      </c>
      <c r="S17" s="8" t="s">
        <v>208</v>
      </c>
      <c r="T17" s="7" t="s">
        <v>251</v>
      </c>
    </row>
    <row r="18" spans="1:20" s="18" customFormat="1" ht="24.95" customHeight="1" x14ac:dyDescent="0.25">
      <c r="A18" s="85">
        <v>8</v>
      </c>
      <c r="B18" s="225" t="s">
        <v>146</v>
      </c>
      <c r="C18" s="29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87</v>
      </c>
      <c r="R18" s="9" t="s">
        <v>2</v>
      </c>
      <c r="S18" s="8" t="s">
        <v>206</v>
      </c>
      <c r="T18" s="7" t="s">
        <v>207</v>
      </c>
    </row>
    <row r="19" spans="1:20" ht="24.95" customHeight="1" thickBot="1" x14ac:dyDescent="0.3">
      <c r="A19" s="85">
        <v>9</v>
      </c>
      <c r="B19" s="225" t="s">
        <v>262</v>
      </c>
      <c r="C19" s="29">
        <v>2</v>
      </c>
      <c r="D19" s="15">
        <f t="shared" si="0"/>
        <v>0</v>
      </c>
      <c r="E19" s="14">
        <f t="shared" si="1"/>
        <v>1.2</v>
      </c>
      <c r="F19" s="13">
        <f t="shared" si="2"/>
        <v>50</v>
      </c>
      <c r="G19" s="13">
        <v>20</v>
      </c>
      <c r="H19" s="12">
        <f t="shared" si="3"/>
        <v>30</v>
      </c>
      <c r="I19" s="11">
        <v>10</v>
      </c>
      <c r="J19" s="11"/>
      <c r="K19" s="11"/>
      <c r="L19" s="11">
        <v>20</v>
      </c>
      <c r="M19" s="11"/>
      <c r="N19" s="11"/>
      <c r="O19" s="11"/>
      <c r="P19" s="11"/>
      <c r="Q19" s="10"/>
      <c r="R19" s="9" t="s">
        <v>2</v>
      </c>
      <c r="S19" s="8" t="s">
        <v>283</v>
      </c>
      <c r="T19" s="7" t="s">
        <v>282</v>
      </c>
    </row>
    <row r="20" spans="1:20" ht="26.85" customHeight="1" thickBot="1" x14ac:dyDescent="0.3">
      <c r="A20" s="138" t="s">
        <v>222</v>
      </c>
      <c r="B20" s="139"/>
      <c r="C20" s="42">
        <f>SUM(C11:C19)</f>
        <v>27</v>
      </c>
      <c r="D20" s="6">
        <f t="shared" ref="D20:P20" si="4">SUM(D11:D19)</f>
        <v>2.4285714285714288</v>
      </c>
      <c r="E20" s="6">
        <f t="shared" si="4"/>
        <v>17.034942528735634</v>
      </c>
      <c r="F20" s="42">
        <f t="shared" si="4"/>
        <v>720</v>
      </c>
      <c r="G20" s="42">
        <f t="shared" si="4"/>
        <v>225</v>
      </c>
      <c r="H20" s="42">
        <f t="shared" si="4"/>
        <v>495</v>
      </c>
      <c r="I20" s="42">
        <f t="shared" si="4"/>
        <v>145</v>
      </c>
      <c r="J20" s="42">
        <f t="shared" si="4"/>
        <v>27</v>
      </c>
      <c r="K20" s="42">
        <f t="shared" si="4"/>
        <v>22</v>
      </c>
      <c r="L20" s="42">
        <f t="shared" si="4"/>
        <v>85</v>
      </c>
      <c r="M20" s="42">
        <f t="shared" si="4"/>
        <v>0</v>
      </c>
      <c r="N20" s="42">
        <f t="shared" si="4"/>
        <v>20</v>
      </c>
      <c r="O20" s="42">
        <f t="shared" si="4"/>
        <v>265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85">
        <v>1</v>
      </c>
      <c r="B21" s="225" t="s">
        <v>117</v>
      </c>
      <c r="C21" s="29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87</v>
      </c>
      <c r="R21" s="9" t="s">
        <v>2</v>
      </c>
      <c r="S21" s="8" t="s">
        <v>116</v>
      </c>
      <c r="T21" s="7" t="s">
        <v>221</v>
      </c>
    </row>
    <row r="22" spans="1:20" ht="24.95" customHeight="1" x14ac:dyDescent="0.25">
      <c r="A22" s="85">
        <v>2</v>
      </c>
      <c r="B22" s="225" t="s">
        <v>115</v>
      </c>
      <c r="C22" s="29">
        <v>4</v>
      </c>
      <c r="D22" s="15">
        <f t="shared" si="0"/>
        <v>0</v>
      </c>
      <c r="E22" s="14">
        <f t="shared" si="1"/>
        <v>3.2</v>
      </c>
      <c r="F22" s="13">
        <f t="shared" ref="F22:F29" si="5">G22+H22</f>
        <v>100</v>
      </c>
      <c r="G22" s="13">
        <v>20</v>
      </c>
      <c r="H22" s="12">
        <f t="shared" ref="H22:H29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87</v>
      </c>
      <c r="R22" s="9" t="s">
        <v>2</v>
      </c>
      <c r="S22" s="8" t="s">
        <v>114</v>
      </c>
      <c r="T22" s="7" t="s">
        <v>148</v>
      </c>
    </row>
    <row r="23" spans="1:20" ht="24.95" customHeight="1" x14ac:dyDescent="0.25">
      <c r="A23" s="85">
        <v>3</v>
      </c>
      <c r="B23" s="225" t="s">
        <v>112</v>
      </c>
      <c r="C23" s="29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87</v>
      </c>
      <c r="R23" s="9" t="s">
        <v>2</v>
      </c>
      <c r="S23" s="8" t="s">
        <v>208</v>
      </c>
      <c r="T23" s="7" t="s">
        <v>251</v>
      </c>
    </row>
    <row r="24" spans="1:20" ht="24.95" customHeight="1" x14ac:dyDescent="0.25">
      <c r="A24" s="85">
        <v>4</v>
      </c>
      <c r="B24" s="225" t="s">
        <v>146</v>
      </c>
      <c r="C24" s="29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87</v>
      </c>
      <c r="R24" s="9" t="s">
        <v>2</v>
      </c>
      <c r="S24" s="8" t="s">
        <v>206</v>
      </c>
      <c r="T24" s="7" t="s">
        <v>207</v>
      </c>
    </row>
    <row r="25" spans="1:20" ht="24.95" customHeight="1" x14ac:dyDescent="0.25">
      <c r="A25" s="85">
        <v>5</v>
      </c>
      <c r="B25" s="225" t="s">
        <v>113</v>
      </c>
      <c r="C25" s="29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87</v>
      </c>
      <c r="R25" s="9" t="s">
        <v>23</v>
      </c>
      <c r="S25" s="8" t="s">
        <v>223</v>
      </c>
      <c r="T25" s="7" t="s">
        <v>224</v>
      </c>
    </row>
    <row r="26" spans="1:20" ht="24.95" customHeight="1" x14ac:dyDescent="0.25">
      <c r="A26" s="85">
        <v>6</v>
      </c>
      <c r="B26" s="225" t="s">
        <v>242</v>
      </c>
      <c r="C26" s="29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87</v>
      </c>
      <c r="R26" s="9" t="s">
        <v>2</v>
      </c>
      <c r="S26" s="8" t="s">
        <v>208</v>
      </c>
      <c r="T26" s="7" t="s">
        <v>110</v>
      </c>
    </row>
    <row r="27" spans="1:20" ht="24.95" customHeight="1" x14ac:dyDescent="0.25">
      <c r="A27" s="85">
        <v>7</v>
      </c>
      <c r="B27" s="225" t="s">
        <v>145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87</v>
      </c>
      <c r="R27" s="9" t="s">
        <v>2</v>
      </c>
      <c r="S27" s="8" t="s">
        <v>172</v>
      </c>
      <c r="T27" s="7" t="s">
        <v>245</v>
      </c>
    </row>
    <row r="28" spans="1:20" ht="24.95" customHeight="1" x14ac:dyDescent="0.25">
      <c r="A28" s="85">
        <v>8</v>
      </c>
      <c r="B28" s="225" t="s">
        <v>3</v>
      </c>
      <c r="C28" s="29">
        <v>1</v>
      </c>
      <c r="D28" s="15">
        <f t="shared" si="0"/>
        <v>0</v>
      </c>
      <c r="E28" s="14">
        <f t="shared" si="1"/>
        <v>0.5</v>
      </c>
      <c r="F28" s="13">
        <f t="shared" si="5"/>
        <v>30</v>
      </c>
      <c r="G28" s="13">
        <v>15</v>
      </c>
      <c r="H28" s="12">
        <f>I28+L28+O28</f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/>
      <c r="T28" s="7"/>
    </row>
    <row r="29" spans="1:20" ht="24.95" customHeight="1" thickBot="1" x14ac:dyDescent="0.3">
      <c r="A29" s="85">
        <v>9</v>
      </c>
      <c r="B29" s="225" t="s">
        <v>8</v>
      </c>
      <c r="C29" s="29">
        <v>4</v>
      </c>
      <c r="D29" s="15">
        <f t="shared" si="0"/>
        <v>0</v>
      </c>
      <c r="E29" s="14">
        <f t="shared" si="1"/>
        <v>4</v>
      </c>
      <c r="F29" s="13">
        <f t="shared" si="5"/>
        <v>120</v>
      </c>
      <c r="G29" s="13">
        <v>0</v>
      </c>
      <c r="H29" s="12">
        <f t="shared" si="6"/>
        <v>120</v>
      </c>
      <c r="I29" s="11"/>
      <c r="J29" s="11"/>
      <c r="K29" s="11"/>
      <c r="L29" s="11"/>
      <c r="M29" s="11"/>
      <c r="N29" s="11"/>
      <c r="O29" s="11">
        <v>120</v>
      </c>
      <c r="P29" s="11"/>
      <c r="Q29" s="10"/>
      <c r="R29" s="9" t="s">
        <v>2</v>
      </c>
      <c r="S29" s="8"/>
      <c r="T29" s="7" t="s">
        <v>155</v>
      </c>
    </row>
    <row r="30" spans="1:20" ht="24.95" customHeight="1" thickBot="1" x14ac:dyDescent="0.3">
      <c r="A30" s="138" t="s">
        <v>225</v>
      </c>
      <c r="B30" s="139"/>
      <c r="C30" s="42">
        <f>SUM(C21:C29)</f>
        <v>39</v>
      </c>
      <c r="D30" s="6">
        <f t="shared" ref="D30:P30" si="7">SUM(D21:D29)</f>
        <v>0</v>
      </c>
      <c r="E30" s="6">
        <f t="shared" si="7"/>
        <v>26.635531135531131</v>
      </c>
      <c r="F30" s="42">
        <f t="shared" si="7"/>
        <v>1042</v>
      </c>
      <c r="G30" s="42">
        <f t="shared" si="7"/>
        <v>327</v>
      </c>
      <c r="H30" s="42">
        <f t="shared" si="7"/>
        <v>715</v>
      </c>
      <c r="I30" s="42">
        <f t="shared" si="7"/>
        <v>60</v>
      </c>
      <c r="J30" s="42">
        <f t="shared" si="7"/>
        <v>0</v>
      </c>
      <c r="K30" s="42">
        <f t="shared" si="7"/>
        <v>0</v>
      </c>
      <c r="L30" s="42">
        <f t="shared" si="7"/>
        <v>50</v>
      </c>
      <c r="M30" s="42">
        <f t="shared" si="7"/>
        <v>0</v>
      </c>
      <c r="N30" s="42">
        <f t="shared" si="7"/>
        <v>0</v>
      </c>
      <c r="O30" s="42">
        <f t="shared" si="7"/>
        <v>605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38" t="s">
        <v>144</v>
      </c>
      <c r="B31" s="139"/>
      <c r="C31" s="42">
        <f>C20+C30</f>
        <v>66</v>
      </c>
      <c r="D31" s="6">
        <f t="shared" ref="D31:P31" si="8">D20+D30</f>
        <v>2.4285714285714288</v>
      </c>
      <c r="E31" s="6">
        <f t="shared" si="8"/>
        <v>43.670473664266765</v>
      </c>
      <c r="F31" s="42">
        <f t="shared" si="8"/>
        <v>1762</v>
      </c>
      <c r="G31" s="42">
        <f t="shared" si="8"/>
        <v>552</v>
      </c>
      <c r="H31" s="42">
        <f t="shared" si="8"/>
        <v>1210</v>
      </c>
      <c r="I31" s="42">
        <f t="shared" si="8"/>
        <v>205</v>
      </c>
      <c r="J31" s="42">
        <f t="shared" si="8"/>
        <v>27</v>
      </c>
      <c r="K31" s="42">
        <f t="shared" si="8"/>
        <v>22</v>
      </c>
      <c r="L31" s="42">
        <f t="shared" si="8"/>
        <v>135</v>
      </c>
      <c r="M31" s="42">
        <f t="shared" si="8"/>
        <v>0</v>
      </c>
      <c r="N31" s="42">
        <f t="shared" si="8"/>
        <v>20</v>
      </c>
      <c r="O31" s="42">
        <f t="shared" si="8"/>
        <v>870</v>
      </c>
      <c r="P31" s="42">
        <f t="shared" si="8"/>
        <v>0</v>
      </c>
      <c r="Q31" s="5"/>
      <c r="R31" s="4"/>
      <c r="S31" s="3"/>
      <c r="T31" s="2"/>
    </row>
  </sheetData>
  <mergeCells count="44">
    <mergeCell ref="A31:B31"/>
    <mergeCell ref="Q9:Q10"/>
    <mergeCell ref="R9:R10"/>
    <mergeCell ref="S9:S10"/>
    <mergeCell ref="T9:T10"/>
    <mergeCell ref="A20:B20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opLeftCell="A19" workbookViewId="0">
      <selection activeCell="B34" sqref="B3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3" width="10.7109375" style="198" customWidth="1"/>
    <col min="4" max="14" width="10.7109375" style="1" customWidth="1"/>
    <col min="15" max="15" width="10.7109375" style="19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0" t="s">
        <v>253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ht="30.75" customHeight="1" x14ac:dyDescent="0.3">
      <c r="A2" s="143" t="s">
        <v>81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ht="30" customHeight="1" thickBot="1" x14ac:dyDescent="0.35">
      <c r="A3" s="156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162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 t="s">
        <v>161</v>
      </c>
      <c r="M4" s="115"/>
      <c r="N4" s="115"/>
      <c r="O4" s="115"/>
      <c r="P4" s="115"/>
      <c r="Q4" s="115"/>
      <c r="R4" s="189" t="s">
        <v>252</v>
      </c>
      <c r="S4" s="190"/>
      <c r="T4" s="191"/>
    </row>
    <row r="5" spans="1:20" ht="30" customHeight="1" thickBot="1" x14ac:dyDescent="0.3">
      <c r="A5" s="146" t="s">
        <v>77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 t="s">
        <v>76</v>
      </c>
      <c r="M5" s="116"/>
      <c r="N5" s="116"/>
      <c r="O5" s="116"/>
      <c r="P5" s="116"/>
      <c r="Q5" s="116"/>
      <c r="R5" s="112" t="s">
        <v>75</v>
      </c>
      <c r="S5" s="113"/>
      <c r="T5" s="114"/>
    </row>
    <row r="6" spans="1:20" ht="15.75" customHeight="1" x14ac:dyDescent="0.25">
      <c r="A6" s="150" t="s">
        <v>74</v>
      </c>
      <c r="B6" s="153" t="s">
        <v>73</v>
      </c>
      <c r="C6" s="183" t="s">
        <v>66</v>
      </c>
      <c r="D6" s="184"/>
      <c r="E6" s="185"/>
      <c r="F6" s="162" t="s">
        <v>72</v>
      </c>
      <c r="G6" s="162" t="s">
        <v>71</v>
      </c>
      <c r="H6" s="180" t="s">
        <v>70</v>
      </c>
      <c r="I6" s="181"/>
      <c r="J6" s="181"/>
      <c r="K6" s="181"/>
      <c r="L6" s="181"/>
      <c r="M6" s="181"/>
      <c r="N6" s="181"/>
      <c r="O6" s="181"/>
      <c r="P6" s="181"/>
      <c r="Q6" s="182"/>
      <c r="R6" s="165" t="s">
        <v>69</v>
      </c>
      <c r="S6" s="119" t="s">
        <v>68</v>
      </c>
      <c r="T6" s="122" t="s">
        <v>67</v>
      </c>
    </row>
    <row r="7" spans="1:20" ht="36" customHeight="1" x14ac:dyDescent="0.25">
      <c r="A7" s="151"/>
      <c r="B7" s="154"/>
      <c r="C7" s="209" t="s">
        <v>66</v>
      </c>
      <c r="D7" s="178" t="s">
        <v>65</v>
      </c>
      <c r="E7" s="176" t="s">
        <v>64</v>
      </c>
      <c r="F7" s="163"/>
      <c r="G7" s="163"/>
      <c r="H7" s="160" t="s">
        <v>63</v>
      </c>
      <c r="I7" s="188" t="s">
        <v>62</v>
      </c>
      <c r="J7" s="188"/>
      <c r="K7" s="188"/>
      <c r="L7" s="125" t="s">
        <v>61</v>
      </c>
      <c r="M7" s="126"/>
      <c r="N7" s="127"/>
      <c r="O7" s="136" t="s">
        <v>60</v>
      </c>
      <c r="P7" s="136"/>
      <c r="Q7" s="137"/>
      <c r="R7" s="166"/>
      <c r="S7" s="120"/>
      <c r="T7" s="123"/>
    </row>
    <row r="8" spans="1:20" s="18" customFormat="1" ht="42" customHeight="1" thickBot="1" x14ac:dyDescent="0.3">
      <c r="A8" s="152"/>
      <c r="B8" s="155"/>
      <c r="C8" s="210"/>
      <c r="D8" s="179"/>
      <c r="E8" s="177"/>
      <c r="F8" s="164"/>
      <c r="G8" s="164"/>
      <c r="H8" s="16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95" t="s">
        <v>55</v>
      </c>
      <c r="P8" s="26" t="s">
        <v>54</v>
      </c>
      <c r="Q8" s="25" t="s">
        <v>53</v>
      </c>
      <c r="R8" s="167"/>
      <c r="S8" s="121"/>
      <c r="T8" s="124"/>
    </row>
    <row r="9" spans="1:20" s="23" customFormat="1" ht="15" customHeight="1" x14ac:dyDescent="0.25">
      <c r="A9" s="168">
        <v>1</v>
      </c>
      <c r="B9" s="170">
        <v>2</v>
      </c>
      <c r="C9" s="172">
        <v>3</v>
      </c>
      <c r="D9" s="37">
        <v>4</v>
      </c>
      <c r="E9" s="24">
        <v>5</v>
      </c>
      <c r="F9" s="36">
        <v>6</v>
      </c>
      <c r="G9" s="174">
        <v>7</v>
      </c>
      <c r="H9" s="35">
        <v>8</v>
      </c>
      <c r="I9" s="117">
        <v>9</v>
      </c>
      <c r="J9" s="134">
        <v>10</v>
      </c>
      <c r="K9" s="117">
        <v>11</v>
      </c>
      <c r="L9" s="117">
        <v>12</v>
      </c>
      <c r="M9" s="134">
        <v>13</v>
      </c>
      <c r="N9" s="117">
        <v>14</v>
      </c>
      <c r="O9" s="117">
        <v>15</v>
      </c>
      <c r="P9" s="117">
        <v>16</v>
      </c>
      <c r="Q9" s="128">
        <v>17</v>
      </c>
      <c r="R9" s="130">
        <v>18</v>
      </c>
      <c r="S9" s="132">
        <v>19</v>
      </c>
      <c r="T9" s="128">
        <v>20</v>
      </c>
    </row>
    <row r="10" spans="1:20" s="18" customFormat="1" ht="43.5" customHeight="1" thickBot="1" x14ac:dyDescent="0.3">
      <c r="A10" s="169"/>
      <c r="B10" s="171"/>
      <c r="C10" s="173"/>
      <c r="D10" s="22" t="s">
        <v>52</v>
      </c>
      <c r="E10" s="21" t="s">
        <v>51</v>
      </c>
      <c r="F10" s="20" t="s">
        <v>50</v>
      </c>
      <c r="G10" s="175"/>
      <c r="H10" s="19" t="s">
        <v>49</v>
      </c>
      <c r="I10" s="118"/>
      <c r="J10" s="135"/>
      <c r="K10" s="118"/>
      <c r="L10" s="118"/>
      <c r="M10" s="135"/>
      <c r="N10" s="118"/>
      <c r="O10" s="118"/>
      <c r="P10" s="118"/>
      <c r="Q10" s="129"/>
      <c r="R10" s="131"/>
      <c r="S10" s="133"/>
      <c r="T10" s="129"/>
    </row>
    <row r="11" spans="1:20" s="18" customFormat="1" ht="24.95" customHeight="1" x14ac:dyDescent="0.25">
      <c r="A11" s="17">
        <v>1</v>
      </c>
      <c r="B11" s="86" t="s">
        <v>117</v>
      </c>
      <c r="C11" s="29">
        <v>5</v>
      </c>
      <c r="D11" s="15">
        <f>(J11+K11+M11+N11)*C11/F11</f>
        <v>0</v>
      </c>
      <c r="E11" s="14">
        <f>((I11-K11)+(L11-N11)+O11)*C11/F11</f>
        <v>2.6923076923076925</v>
      </c>
      <c r="F11" s="13">
        <f>G11+H11</f>
        <v>130</v>
      </c>
      <c r="G11" s="13">
        <v>60</v>
      </c>
      <c r="H11" s="12">
        <f>I11+L11+O11</f>
        <v>70</v>
      </c>
      <c r="I11" s="11"/>
      <c r="J11" s="11"/>
      <c r="K11" s="11"/>
      <c r="L11" s="11"/>
      <c r="M11" s="11"/>
      <c r="N11" s="11"/>
      <c r="O11" s="87">
        <v>70</v>
      </c>
      <c r="P11" s="11"/>
      <c r="Q11" s="10" t="s">
        <v>164</v>
      </c>
      <c r="R11" s="9" t="s">
        <v>23</v>
      </c>
      <c r="S11" s="8" t="s">
        <v>116</v>
      </c>
      <c r="T11" s="7" t="s">
        <v>226</v>
      </c>
    </row>
    <row r="12" spans="1:20" s="18" customFormat="1" ht="24.95" customHeight="1" x14ac:dyDescent="0.25">
      <c r="A12" s="17">
        <v>2</v>
      </c>
      <c r="B12" s="86" t="s">
        <v>242</v>
      </c>
      <c r="C12" s="29">
        <v>3</v>
      </c>
      <c r="D12" s="15">
        <f t="shared" ref="D12:D29" si="0">(J12+K12+M12+N12)*C12/F12</f>
        <v>0</v>
      </c>
      <c r="E12" s="14">
        <f t="shared" ref="E12:E29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/>
      <c r="M12" s="11"/>
      <c r="N12" s="11"/>
      <c r="O12" s="87">
        <v>45</v>
      </c>
      <c r="P12" s="11"/>
      <c r="Q12" s="10" t="s">
        <v>164</v>
      </c>
      <c r="R12" s="9" t="s">
        <v>23</v>
      </c>
      <c r="S12" s="8" t="s">
        <v>208</v>
      </c>
      <c r="T12" s="7" t="s">
        <v>243</v>
      </c>
    </row>
    <row r="13" spans="1:20" s="18" customFormat="1" ht="24.95" customHeight="1" x14ac:dyDescent="0.25">
      <c r="A13" s="17">
        <v>3</v>
      </c>
      <c r="B13" s="86" t="s">
        <v>112</v>
      </c>
      <c r="C13" s="29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/>
      <c r="M13" s="11"/>
      <c r="N13" s="11"/>
      <c r="O13" s="87">
        <v>60</v>
      </c>
      <c r="P13" s="11"/>
      <c r="Q13" s="10" t="s">
        <v>164</v>
      </c>
      <c r="R13" s="9" t="s">
        <v>23</v>
      </c>
      <c r="S13" s="8" t="s">
        <v>208</v>
      </c>
      <c r="T13" s="7" t="s">
        <v>227</v>
      </c>
    </row>
    <row r="14" spans="1:20" s="18" customFormat="1" ht="24.95" customHeight="1" x14ac:dyDescent="0.25">
      <c r="A14" s="17">
        <v>4</v>
      </c>
      <c r="B14" s="86" t="s">
        <v>159</v>
      </c>
      <c r="C14" s="29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/>
      <c r="M14" s="11"/>
      <c r="N14" s="11"/>
      <c r="O14" s="87">
        <v>60</v>
      </c>
      <c r="P14" s="11"/>
      <c r="Q14" s="10" t="s">
        <v>164</v>
      </c>
      <c r="R14" s="9" t="s">
        <v>23</v>
      </c>
      <c r="S14" s="8" t="s">
        <v>158</v>
      </c>
      <c r="T14" s="7" t="s">
        <v>157</v>
      </c>
    </row>
    <row r="15" spans="1:20" s="18" customFormat="1" ht="24.95" customHeight="1" x14ac:dyDescent="0.25">
      <c r="A15" s="17">
        <v>5</v>
      </c>
      <c r="B15" s="86" t="s">
        <v>146</v>
      </c>
      <c r="C15" s="29">
        <v>5</v>
      </c>
      <c r="D15" s="15">
        <f t="shared" si="0"/>
        <v>0</v>
      </c>
      <c r="E15" s="14">
        <f t="shared" si="1"/>
        <v>2.6923076923076925</v>
      </c>
      <c r="F15" s="13">
        <f t="shared" si="2"/>
        <v>130</v>
      </c>
      <c r="G15" s="13">
        <v>60</v>
      </c>
      <c r="H15" s="12">
        <f t="shared" si="3"/>
        <v>70</v>
      </c>
      <c r="I15" s="11"/>
      <c r="J15" s="11"/>
      <c r="K15" s="11"/>
      <c r="L15" s="11"/>
      <c r="M15" s="11"/>
      <c r="N15" s="11"/>
      <c r="O15" s="87">
        <v>70</v>
      </c>
      <c r="P15" s="11"/>
      <c r="Q15" s="10" t="s">
        <v>164</v>
      </c>
      <c r="R15" s="9" t="s">
        <v>23</v>
      </c>
      <c r="S15" s="8" t="s">
        <v>228</v>
      </c>
      <c r="T15" s="7" t="s">
        <v>207</v>
      </c>
    </row>
    <row r="16" spans="1:20" s="18" customFormat="1" ht="24.95" customHeight="1" x14ac:dyDescent="0.25">
      <c r="A16" s="17">
        <v>6</v>
      </c>
      <c r="B16" s="86" t="s">
        <v>115</v>
      </c>
      <c r="C16" s="29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/>
      <c r="M16" s="11"/>
      <c r="N16" s="11"/>
      <c r="O16" s="87">
        <v>100</v>
      </c>
      <c r="P16" s="11"/>
      <c r="Q16" s="10" t="s">
        <v>164</v>
      </c>
      <c r="R16" s="9" t="s">
        <v>23</v>
      </c>
      <c r="S16" s="8" t="s">
        <v>114</v>
      </c>
      <c r="T16" s="7" t="s">
        <v>160</v>
      </c>
    </row>
    <row r="17" spans="1:20" ht="24.95" customHeight="1" thickBot="1" x14ac:dyDescent="0.3">
      <c r="A17" s="17">
        <v>7</v>
      </c>
      <c r="B17" s="16" t="s">
        <v>176</v>
      </c>
      <c r="C17" s="29">
        <v>5</v>
      </c>
      <c r="D17" s="15">
        <f t="shared" si="0"/>
        <v>0</v>
      </c>
      <c r="E17" s="14">
        <f t="shared" si="1"/>
        <v>3.6</v>
      </c>
      <c r="F17" s="13">
        <f t="shared" si="2"/>
        <v>125</v>
      </c>
      <c r="G17" s="13">
        <v>35</v>
      </c>
      <c r="H17" s="12">
        <f t="shared" si="3"/>
        <v>90</v>
      </c>
      <c r="I17" s="11"/>
      <c r="J17" s="11"/>
      <c r="K17" s="11"/>
      <c r="L17" s="11"/>
      <c r="M17" s="11"/>
      <c r="N17" s="11"/>
      <c r="O17" s="87">
        <v>90</v>
      </c>
      <c r="P17" s="11"/>
      <c r="Q17" s="10" t="s">
        <v>164</v>
      </c>
      <c r="R17" s="9" t="s">
        <v>23</v>
      </c>
      <c r="S17" s="8" t="s">
        <v>172</v>
      </c>
      <c r="T17" s="7" t="s">
        <v>229</v>
      </c>
    </row>
    <row r="18" spans="1:20" ht="26.85" customHeight="1" thickBot="1" x14ac:dyDescent="0.3">
      <c r="A18" s="138" t="s">
        <v>230</v>
      </c>
      <c r="B18" s="139"/>
      <c r="C18" s="42">
        <f t="shared" ref="C18:P18" si="4">SUM(C11:C17)</f>
        <v>32</v>
      </c>
      <c r="D18" s="6">
        <f t="shared" si="4"/>
        <v>0</v>
      </c>
      <c r="E18" s="6">
        <f t="shared" si="4"/>
        <v>18.873626373626376</v>
      </c>
      <c r="F18" s="42">
        <f t="shared" si="4"/>
        <v>843</v>
      </c>
      <c r="G18" s="42">
        <f t="shared" si="4"/>
        <v>348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0</v>
      </c>
      <c r="M18" s="42">
        <f t="shared" si="4"/>
        <v>0</v>
      </c>
      <c r="N18" s="42">
        <f t="shared" si="4"/>
        <v>0</v>
      </c>
      <c r="O18" s="42">
        <f t="shared" si="4"/>
        <v>495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86" t="s">
        <v>117</v>
      </c>
      <c r="C19" s="29">
        <v>5</v>
      </c>
      <c r="D19" s="15">
        <f t="shared" si="0"/>
        <v>0</v>
      </c>
      <c r="E19" s="14">
        <f t="shared" si="1"/>
        <v>2.6923076923076925</v>
      </c>
      <c r="F19" s="13">
        <f t="shared" ref="F19:F29" si="5">G19+H19</f>
        <v>130</v>
      </c>
      <c r="G19" s="13">
        <v>60</v>
      </c>
      <c r="H19" s="12">
        <f t="shared" ref="H19:H29" si="6">I19+L19+O19</f>
        <v>70</v>
      </c>
      <c r="I19" s="11"/>
      <c r="J19" s="11"/>
      <c r="K19" s="11"/>
      <c r="L19" s="11"/>
      <c r="M19" s="11"/>
      <c r="N19" s="11"/>
      <c r="O19" s="87">
        <v>70</v>
      </c>
      <c r="P19" s="11"/>
      <c r="Q19" s="10" t="s">
        <v>164</v>
      </c>
      <c r="R19" s="9" t="s">
        <v>23</v>
      </c>
      <c r="S19" s="8" t="s">
        <v>116</v>
      </c>
      <c r="T19" s="7" t="s">
        <v>231</v>
      </c>
    </row>
    <row r="20" spans="1:20" ht="24.95" customHeight="1" x14ac:dyDescent="0.25">
      <c r="A20" s="17">
        <v>2</v>
      </c>
      <c r="B20" s="86" t="s">
        <v>242</v>
      </c>
      <c r="C20" s="29">
        <v>3</v>
      </c>
      <c r="D20" s="15">
        <f t="shared" si="0"/>
        <v>0</v>
      </c>
      <c r="E20" s="14">
        <f t="shared" si="1"/>
        <v>1.6666666666666667</v>
      </c>
      <c r="F20" s="13">
        <f t="shared" si="5"/>
        <v>90</v>
      </c>
      <c r="G20" s="13">
        <v>40</v>
      </c>
      <c r="H20" s="12">
        <f t="shared" si="6"/>
        <v>50</v>
      </c>
      <c r="I20" s="11"/>
      <c r="J20" s="11"/>
      <c r="K20" s="11"/>
      <c r="L20" s="11"/>
      <c r="M20" s="11"/>
      <c r="N20" s="11"/>
      <c r="O20" s="87">
        <v>50</v>
      </c>
      <c r="P20" s="11"/>
      <c r="Q20" s="10" t="s">
        <v>164</v>
      </c>
      <c r="R20" s="9" t="s">
        <v>23</v>
      </c>
      <c r="S20" s="8" t="s">
        <v>208</v>
      </c>
      <c r="T20" s="7" t="s">
        <v>243</v>
      </c>
    </row>
    <row r="21" spans="1:20" ht="24.95" customHeight="1" x14ac:dyDescent="0.25">
      <c r="A21" s="17">
        <v>3</v>
      </c>
      <c r="B21" s="86" t="s">
        <v>112</v>
      </c>
      <c r="C21" s="29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87">
        <v>50</v>
      </c>
      <c r="P21" s="11"/>
      <c r="Q21" s="10" t="s">
        <v>164</v>
      </c>
      <c r="R21" s="9" t="s">
        <v>23</v>
      </c>
      <c r="S21" s="8" t="s">
        <v>208</v>
      </c>
      <c r="T21" s="7" t="s">
        <v>227</v>
      </c>
    </row>
    <row r="22" spans="1:20" ht="24.95" customHeight="1" x14ac:dyDescent="0.25">
      <c r="A22" s="17">
        <v>4</v>
      </c>
      <c r="B22" s="86" t="s">
        <v>176</v>
      </c>
      <c r="C22" s="29">
        <v>2</v>
      </c>
      <c r="D22" s="15">
        <f t="shared" si="0"/>
        <v>0</v>
      </c>
      <c r="E22" s="14">
        <f t="shared" si="1"/>
        <v>0.8</v>
      </c>
      <c r="F22" s="13">
        <f t="shared" si="5"/>
        <v>50</v>
      </c>
      <c r="G22" s="13">
        <v>30</v>
      </c>
      <c r="H22" s="12">
        <f t="shared" si="6"/>
        <v>20</v>
      </c>
      <c r="I22" s="11"/>
      <c r="J22" s="11"/>
      <c r="K22" s="11"/>
      <c r="L22" s="11"/>
      <c r="M22" s="11"/>
      <c r="N22" s="11"/>
      <c r="O22" s="87">
        <v>20</v>
      </c>
      <c r="P22" s="11"/>
      <c r="Q22" s="10" t="s">
        <v>164</v>
      </c>
      <c r="R22" s="9" t="s">
        <v>23</v>
      </c>
      <c r="S22" s="8" t="s">
        <v>172</v>
      </c>
      <c r="T22" s="7" t="s">
        <v>281</v>
      </c>
    </row>
    <row r="23" spans="1:20" ht="24.95" customHeight="1" x14ac:dyDescent="0.25">
      <c r="A23" s="17">
        <v>5</v>
      </c>
      <c r="B23" s="86" t="s">
        <v>146</v>
      </c>
      <c r="C23" s="29">
        <v>5</v>
      </c>
      <c r="D23" s="15">
        <f t="shared" si="0"/>
        <v>0</v>
      </c>
      <c r="E23" s="14">
        <f t="shared" si="1"/>
        <v>2.6923076923076925</v>
      </c>
      <c r="F23" s="13">
        <f t="shared" si="5"/>
        <v>130</v>
      </c>
      <c r="G23" s="13">
        <v>60</v>
      </c>
      <c r="H23" s="12">
        <f t="shared" si="6"/>
        <v>70</v>
      </c>
      <c r="I23" s="11"/>
      <c r="J23" s="11"/>
      <c r="K23" s="11"/>
      <c r="L23" s="11"/>
      <c r="M23" s="11"/>
      <c r="N23" s="11"/>
      <c r="O23" s="87">
        <v>70</v>
      </c>
      <c r="P23" s="11"/>
      <c r="Q23" s="10" t="s">
        <v>164</v>
      </c>
      <c r="R23" s="9" t="s">
        <v>23</v>
      </c>
      <c r="S23" s="8" t="s">
        <v>228</v>
      </c>
      <c r="T23" s="7" t="s">
        <v>207</v>
      </c>
    </row>
    <row r="24" spans="1:20" ht="24.95" customHeight="1" x14ac:dyDescent="0.25">
      <c r="A24" s="17">
        <v>6</v>
      </c>
      <c r="B24" s="86" t="s">
        <v>156</v>
      </c>
      <c r="C24" s="29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/>
      <c r="M24" s="11"/>
      <c r="N24" s="11"/>
      <c r="O24" s="87">
        <v>45</v>
      </c>
      <c r="P24" s="11"/>
      <c r="Q24" s="10" t="s">
        <v>164</v>
      </c>
      <c r="R24" s="9" t="s">
        <v>2</v>
      </c>
      <c r="S24" s="8" t="s">
        <v>232</v>
      </c>
      <c r="T24" s="7" t="s">
        <v>207</v>
      </c>
    </row>
    <row r="25" spans="1:20" ht="24.95" customHeight="1" x14ac:dyDescent="0.25">
      <c r="A25" s="17">
        <v>7</v>
      </c>
      <c r="B25" s="86" t="s">
        <v>178</v>
      </c>
      <c r="C25" s="29">
        <v>3</v>
      </c>
      <c r="D25" s="15">
        <f t="shared" si="0"/>
        <v>0</v>
      </c>
      <c r="E25" s="14">
        <f t="shared" si="1"/>
        <v>2</v>
      </c>
      <c r="F25" s="13">
        <f t="shared" si="5"/>
        <v>75</v>
      </c>
      <c r="G25" s="13">
        <v>25</v>
      </c>
      <c r="H25" s="12">
        <f t="shared" si="6"/>
        <v>50</v>
      </c>
      <c r="I25" s="11"/>
      <c r="J25" s="11"/>
      <c r="K25" s="11"/>
      <c r="L25" s="11"/>
      <c r="M25" s="11"/>
      <c r="N25" s="11"/>
      <c r="O25" s="87">
        <v>50</v>
      </c>
      <c r="P25" s="11"/>
      <c r="Q25" s="10" t="s">
        <v>164</v>
      </c>
      <c r="R25" s="9" t="s">
        <v>258</v>
      </c>
      <c r="S25" s="8" t="s">
        <v>233</v>
      </c>
      <c r="T25" s="7" t="s">
        <v>286</v>
      </c>
    </row>
    <row r="26" spans="1:20" ht="24.95" customHeight="1" x14ac:dyDescent="0.25">
      <c r="A26" s="17">
        <v>8</v>
      </c>
      <c r="B26" s="86" t="s">
        <v>234</v>
      </c>
      <c r="C26" s="29">
        <v>4</v>
      </c>
      <c r="D26" s="15">
        <f t="shared" si="0"/>
        <v>0</v>
      </c>
      <c r="E26" s="14">
        <f t="shared" si="1"/>
        <v>3.3333333333333335</v>
      </c>
      <c r="F26" s="13">
        <f t="shared" si="5"/>
        <v>120</v>
      </c>
      <c r="G26" s="13">
        <v>20</v>
      </c>
      <c r="H26" s="12">
        <f t="shared" si="6"/>
        <v>100</v>
      </c>
      <c r="I26" s="11"/>
      <c r="J26" s="11"/>
      <c r="K26" s="11"/>
      <c r="L26" s="11"/>
      <c r="M26" s="11"/>
      <c r="N26" s="11"/>
      <c r="O26" s="87">
        <v>100</v>
      </c>
      <c r="P26" s="11"/>
      <c r="Q26" s="10" t="s">
        <v>284</v>
      </c>
      <c r="R26" s="9" t="s">
        <v>259</v>
      </c>
      <c r="S26" s="8" t="s">
        <v>233</v>
      </c>
      <c r="T26" s="7" t="s">
        <v>286</v>
      </c>
    </row>
    <row r="27" spans="1:20" ht="24.95" customHeight="1" x14ac:dyDescent="0.25">
      <c r="A27" s="17">
        <v>9</v>
      </c>
      <c r="B27" s="86" t="s">
        <v>177</v>
      </c>
      <c r="C27" s="29">
        <v>2</v>
      </c>
      <c r="D27" s="15">
        <f t="shared" si="0"/>
        <v>0</v>
      </c>
      <c r="E27" s="14">
        <f t="shared" si="1"/>
        <v>1.2</v>
      </c>
      <c r="F27" s="13">
        <f t="shared" si="5"/>
        <v>50</v>
      </c>
      <c r="G27" s="13">
        <v>20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87"/>
      <c r="P27" s="11"/>
      <c r="Q27" s="10"/>
      <c r="R27" s="9" t="s">
        <v>2</v>
      </c>
      <c r="S27" s="8" t="s">
        <v>172</v>
      </c>
      <c r="T27" s="7" t="s">
        <v>171</v>
      </c>
    </row>
    <row r="28" spans="1:20" ht="24.95" customHeight="1" x14ac:dyDescent="0.25">
      <c r="A28" s="17">
        <v>10</v>
      </c>
      <c r="B28" s="225" t="s">
        <v>260</v>
      </c>
      <c r="C28" s="29">
        <v>1</v>
      </c>
      <c r="D28" s="15">
        <f t="shared" si="0"/>
        <v>0</v>
      </c>
      <c r="E28" s="14">
        <f t="shared" si="1"/>
        <v>0.5</v>
      </c>
      <c r="F28" s="13">
        <f t="shared" si="5"/>
        <v>30</v>
      </c>
      <c r="G28" s="13">
        <v>15</v>
      </c>
      <c r="H28" s="12">
        <f>I28+L28+O28</f>
        <v>15</v>
      </c>
      <c r="I28" s="11"/>
      <c r="J28" s="11"/>
      <c r="K28" s="11"/>
      <c r="L28" s="11"/>
      <c r="M28" s="11"/>
      <c r="N28" s="11"/>
      <c r="O28" s="87">
        <v>15</v>
      </c>
      <c r="P28" s="11"/>
      <c r="Q28" s="10" t="s">
        <v>164</v>
      </c>
      <c r="R28" s="9" t="s">
        <v>2</v>
      </c>
      <c r="S28" s="8" t="s">
        <v>285</v>
      </c>
      <c r="T28" s="7" t="s">
        <v>205</v>
      </c>
    </row>
    <row r="29" spans="1:20" ht="24.95" customHeight="1" thickBot="1" x14ac:dyDescent="0.3">
      <c r="A29" s="17">
        <v>11</v>
      </c>
      <c r="B29" s="86" t="s">
        <v>240</v>
      </c>
      <c r="C29" s="29">
        <v>1</v>
      </c>
      <c r="D29" s="15">
        <f t="shared" si="0"/>
        <v>0</v>
      </c>
      <c r="E29" s="14">
        <f t="shared" si="1"/>
        <v>0.5</v>
      </c>
      <c r="F29" s="13">
        <f t="shared" si="5"/>
        <v>30</v>
      </c>
      <c r="G29" s="13">
        <v>15</v>
      </c>
      <c r="H29" s="12">
        <f t="shared" si="6"/>
        <v>15</v>
      </c>
      <c r="I29" s="11"/>
      <c r="J29" s="11"/>
      <c r="K29" s="11"/>
      <c r="L29" s="11"/>
      <c r="M29" s="11"/>
      <c r="N29" s="11"/>
      <c r="O29" s="87">
        <v>15</v>
      </c>
      <c r="P29" s="11"/>
      <c r="Q29" s="10" t="s">
        <v>164</v>
      </c>
      <c r="R29" s="9" t="s">
        <v>23</v>
      </c>
      <c r="S29" s="8" t="s">
        <v>174</v>
      </c>
      <c r="T29" s="7" t="s">
        <v>88</v>
      </c>
    </row>
    <row r="30" spans="1:20" ht="24.95" customHeight="1" thickBot="1" x14ac:dyDescent="0.3">
      <c r="A30" s="138" t="s">
        <v>235</v>
      </c>
      <c r="B30" s="139"/>
      <c r="C30" s="42">
        <f>SUM(C19:C29)</f>
        <v>32</v>
      </c>
      <c r="D30" s="6">
        <f t="shared" ref="D30:P30" si="7">SUM(D19:D29)</f>
        <v>0</v>
      </c>
      <c r="E30" s="6">
        <f t="shared" si="7"/>
        <v>19.051282051282051</v>
      </c>
      <c r="F30" s="42">
        <f t="shared" si="7"/>
        <v>861</v>
      </c>
      <c r="G30" s="42">
        <f t="shared" si="7"/>
        <v>346</v>
      </c>
      <c r="H30" s="42">
        <f t="shared" si="7"/>
        <v>515</v>
      </c>
      <c r="I30" s="42">
        <f t="shared" si="7"/>
        <v>0</v>
      </c>
      <c r="J30" s="42">
        <f t="shared" si="7"/>
        <v>0</v>
      </c>
      <c r="K30" s="42">
        <f t="shared" si="7"/>
        <v>0</v>
      </c>
      <c r="L30" s="42">
        <f t="shared" si="7"/>
        <v>30</v>
      </c>
      <c r="M30" s="42">
        <f t="shared" si="7"/>
        <v>0</v>
      </c>
      <c r="N30" s="42">
        <f t="shared" si="7"/>
        <v>0</v>
      </c>
      <c r="O30" s="42">
        <f t="shared" si="7"/>
        <v>485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38" t="s">
        <v>154</v>
      </c>
      <c r="B31" s="139"/>
      <c r="C31" s="42">
        <f>C18+C30</f>
        <v>64</v>
      </c>
      <c r="D31" s="6">
        <f t="shared" ref="D31:P31" si="8">D18+D30</f>
        <v>0</v>
      </c>
      <c r="E31" s="6">
        <f t="shared" si="8"/>
        <v>37.924908424908423</v>
      </c>
      <c r="F31" s="42">
        <f t="shared" si="8"/>
        <v>1704</v>
      </c>
      <c r="G31" s="42">
        <f t="shared" si="8"/>
        <v>694</v>
      </c>
      <c r="H31" s="42">
        <f t="shared" si="8"/>
        <v>1010</v>
      </c>
      <c r="I31" s="42">
        <f t="shared" si="8"/>
        <v>0</v>
      </c>
      <c r="J31" s="42">
        <f t="shared" si="8"/>
        <v>0</v>
      </c>
      <c r="K31" s="42">
        <f t="shared" si="8"/>
        <v>0</v>
      </c>
      <c r="L31" s="42">
        <f t="shared" si="8"/>
        <v>30</v>
      </c>
      <c r="M31" s="42">
        <f t="shared" si="8"/>
        <v>0</v>
      </c>
      <c r="N31" s="42">
        <f t="shared" si="8"/>
        <v>0</v>
      </c>
      <c r="O31" s="42">
        <f t="shared" si="8"/>
        <v>980</v>
      </c>
      <c r="P31" s="42">
        <f t="shared" si="8"/>
        <v>0</v>
      </c>
      <c r="Q31" s="5"/>
      <c r="R31" s="4"/>
      <c r="S31" s="3"/>
      <c r="T31" s="2"/>
    </row>
  </sheetData>
  <mergeCells count="44">
    <mergeCell ref="A31:B31"/>
    <mergeCell ref="Q9:Q10"/>
    <mergeCell ref="R9:R10"/>
    <mergeCell ref="S9:S10"/>
    <mergeCell ref="T9:T10"/>
    <mergeCell ref="A18:B18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2024-11-22T11:46:02Z</dcterms:modified>
</cp:coreProperties>
</file>