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7905" activeTab="5"/>
  </bookViews>
  <sheets>
    <sheet name="1 rok sem 1" sheetId="2" r:id="rId1"/>
    <sheet name="1 rok sem 2" sheetId="7" r:id="rId2"/>
    <sheet name="2 rok sem 3" sheetId="6" r:id="rId3"/>
    <sheet name="2 rok sem 4" sheetId="5" r:id="rId4"/>
    <sheet name="3 rok sem 5" sheetId="4" r:id="rId5"/>
    <sheet name="3 rok sem 6" sheetId="3" r:id="rId6"/>
  </sheets>
  <definedNames>
    <definedName name="_xlnm.Print_Titles" localSheetId="0">'1 rok sem 1'!$6:$8</definedName>
  </definedNames>
  <calcPr calcId="191029"/>
</workbook>
</file>

<file path=xl/calcChain.xml><?xml version="1.0" encoding="utf-8"?>
<calcChain xmlns="http://schemas.openxmlformats.org/spreadsheetml/2006/main">
  <c r="E12" i="3" l="1"/>
  <c r="E13" i="3"/>
  <c r="F12" i="3" l="1"/>
  <c r="F13" i="3"/>
  <c r="H12" i="4" l="1"/>
  <c r="F12" i="4" s="1"/>
  <c r="H12" i="5"/>
  <c r="F12" i="5" s="1"/>
  <c r="E12" i="4" l="1"/>
  <c r="D12" i="4"/>
  <c r="E12" i="5"/>
  <c r="D12" i="5"/>
  <c r="P14" i="3"/>
  <c r="O14" i="3"/>
  <c r="N14" i="3"/>
  <c r="M14" i="3"/>
  <c r="L14" i="3"/>
  <c r="K14" i="3"/>
  <c r="J14" i="3"/>
  <c r="I14" i="3"/>
  <c r="G14" i="3"/>
  <c r="C14" i="3"/>
  <c r="H11" i="3"/>
  <c r="H14" i="3" l="1"/>
  <c r="F11" i="3"/>
  <c r="F14" i="3" l="1"/>
  <c r="D11" i="3"/>
  <c r="D14" i="3" s="1"/>
  <c r="E11" i="3"/>
  <c r="E14" i="3" s="1"/>
  <c r="P24" i="4" l="1"/>
  <c r="O24" i="4"/>
  <c r="N24" i="4"/>
  <c r="M24" i="4"/>
  <c r="L24" i="4"/>
  <c r="K24" i="4"/>
  <c r="J24" i="4"/>
  <c r="I24" i="4"/>
  <c r="G24" i="4"/>
  <c r="C24" i="4"/>
  <c r="H23" i="4"/>
  <c r="F23" i="4" s="1"/>
  <c r="H22" i="4"/>
  <c r="F22" i="4" s="1"/>
  <c r="H21" i="4"/>
  <c r="F21" i="4" s="1"/>
  <c r="H20" i="4"/>
  <c r="F20" i="4" s="1"/>
  <c r="H19" i="4"/>
  <c r="F19" i="4" s="1"/>
  <c r="H18" i="4"/>
  <c r="F18" i="4" s="1"/>
  <c r="H17" i="4"/>
  <c r="F17" i="4" s="1"/>
  <c r="H16" i="4"/>
  <c r="F16" i="4" s="1"/>
  <c r="H15" i="4"/>
  <c r="F15" i="4" s="1"/>
  <c r="H14" i="4"/>
  <c r="F14" i="4" s="1"/>
  <c r="H13" i="4"/>
  <c r="F13" i="4" s="1"/>
  <c r="H11" i="4"/>
  <c r="H24" i="4" l="1"/>
  <c r="E16" i="4"/>
  <c r="D16" i="4"/>
  <c r="E20" i="4"/>
  <c r="D20" i="4"/>
  <c r="E22" i="4"/>
  <c r="D22" i="4"/>
  <c r="D14" i="4"/>
  <c r="E14" i="4"/>
  <c r="E18" i="4"/>
  <c r="D18" i="4"/>
  <c r="E13" i="4"/>
  <c r="D13" i="4"/>
  <c r="E15" i="4"/>
  <c r="D15" i="4"/>
  <c r="E17" i="4"/>
  <c r="D17" i="4"/>
  <c r="E19" i="4"/>
  <c r="D19" i="4"/>
  <c r="E21" i="4"/>
  <c r="D21" i="4"/>
  <c r="E23" i="4"/>
  <c r="D23" i="4"/>
  <c r="F11" i="4"/>
  <c r="F24" i="4" l="1"/>
  <c r="E11" i="4"/>
  <c r="E24" i="4" s="1"/>
  <c r="D11" i="4"/>
  <c r="D24" i="4" s="1"/>
  <c r="P26" i="5" l="1"/>
  <c r="O26" i="5"/>
  <c r="N26" i="5"/>
  <c r="M26" i="5"/>
  <c r="L26" i="5"/>
  <c r="K26" i="5"/>
  <c r="J26" i="5"/>
  <c r="I26" i="5"/>
  <c r="G26" i="5"/>
  <c r="C26" i="5"/>
  <c r="H25" i="5"/>
  <c r="F25" i="5" s="1"/>
  <c r="H24" i="5"/>
  <c r="F24" i="5" s="1"/>
  <c r="H23" i="5"/>
  <c r="F23" i="5" s="1"/>
  <c r="H22" i="5"/>
  <c r="F22" i="5" s="1"/>
  <c r="H21" i="5"/>
  <c r="F21" i="5" s="1"/>
  <c r="H20" i="5"/>
  <c r="F20" i="5" s="1"/>
  <c r="H19" i="5"/>
  <c r="F19" i="5" s="1"/>
  <c r="H18" i="5"/>
  <c r="F18" i="5" s="1"/>
  <c r="H17" i="5"/>
  <c r="F17" i="5" s="1"/>
  <c r="H16" i="5"/>
  <c r="F16" i="5" s="1"/>
  <c r="H15" i="5"/>
  <c r="F15" i="5" s="1"/>
  <c r="H14" i="5"/>
  <c r="F14" i="5" s="1"/>
  <c r="H13" i="5"/>
  <c r="F13" i="5" s="1"/>
  <c r="H11" i="5"/>
  <c r="H26" i="5" l="1"/>
  <c r="E14" i="5"/>
  <c r="D14" i="5"/>
  <c r="D16" i="5"/>
  <c r="E16" i="5"/>
  <c r="E18" i="5"/>
  <c r="D18" i="5"/>
  <c r="E20" i="5"/>
  <c r="D20" i="5"/>
  <c r="E22" i="5"/>
  <c r="D22" i="5"/>
  <c r="E24" i="5"/>
  <c r="D24" i="5"/>
  <c r="E13" i="5"/>
  <c r="D13" i="5"/>
  <c r="E15" i="5"/>
  <c r="D15" i="5"/>
  <c r="E17" i="5"/>
  <c r="D17" i="5"/>
  <c r="E19" i="5"/>
  <c r="D19" i="5"/>
  <c r="E21" i="5"/>
  <c r="D21" i="5"/>
  <c r="E23" i="5"/>
  <c r="D23" i="5"/>
  <c r="E25" i="5"/>
  <c r="D25" i="5"/>
  <c r="F11" i="5"/>
  <c r="F26" i="5" l="1"/>
  <c r="D11" i="5"/>
  <c r="D26" i="5" s="1"/>
  <c r="E11" i="5"/>
  <c r="E26" i="5" s="1"/>
  <c r="P21" i="6" l="1"/>
  <c r="O21" i="6"/>
  <c r="N21" i="6"/>
  <c r="M21" i="6"/>
  <c r="L21" i="6"/>
  <c r="K21" i="6"/>
  <c r="J21" i="6"/>
  <c r="I21" i="6"/>
  <c r="G21" i="6"/>
  <c r="C21" i="6"/>
  <c r="H20" i="6"/>
  <c r="F20" i="6" s="1"/>
  <c r="H19" i="6"/>
  <c r="F19" i="6" s="1"/>
  <c r="H18" i="6"/>
  <c r="F18" i="6" s="1"/>
  <c r="H17" i="6"/>
  <c r="F17" i="6" s="1"/>
  <c r="H16" i="6"/>
  <c r="F16" i="6" s="1"/>
  <c r="H15" i="6"/>
  <c r="F15" i="6" s="1"/>
  <c r="H14" i="6"/>
  <c r="F14" i="6" s="1"/>
  <c r="H13" i="6"/>
  <c r="F13" i="6" s="1"/>
  <c r="H12" i="6"/>
  <c r="F12" i="6" s="1"/>
  <c r="H11" i="6"/>
  <c r="H21" i="6" l="1"/>
  <c r="D12" i="6"/>
  <c r="E12" i="6"/>
  <c r="E14" i="6"/>
  <c r="D14" i="6"/>
  <c r="E16" i="6"/>
  <c r="D16" i="6"/>
  <c r="E18" i="6"/>
  <c r="D18" i="6"/>
  <c r="E20" i="6"/>
  <c r="D20" i="6"/>
  <c r="E13" i="6"/>
  <c r="D13" i="6"/>
  <c r="E15" i="6"/>
  <c r="D15" i="6"/>
  <c r="E17" i="6"/>
  <c r="D17" i="6"/>
  <c r="E19" i="6"/>
  <c r="D19" i="6"/>
  <c r="F11" i="6"/>
  <c r="F21" i="6" l="1"/>
  <c r="D11" i="6"/>
  <c r="D21" i="6" s="1"/>
  <c r="E11" i="6"/>
  <c r="E21" i="6" s="1"/>
  <c r="P26" i="7" l="1"/>
  <c r="O26" i="7"/>
  <c r="N26" i="7"/>
  <c r="M26" i="7"/>
  <c r="L26" i="7"/>
  <c r="K26" i="7"/>
  <c r="J26" i="7"/>
  <c r="I26" i="7"/>
  <c r="G26" i="7"/>
  <c r="C26" i="7"/>
  <c r="H25" i="7"/>
  <c r="F25" i="7" s="1"/>
  <c r="H24" i="7"/>
  <c r="F24" i="7" s="1"/>
  <c r="H23" i="7"/>
  <c r="F23" i="7" s="1"/>
  <c r="H22" i="7"/>
  <c r="F22" i="7" s="1"/>
  <c r="H21" i="7"/>
  <c r="F21" i="7" s="1"/>
  <c r="H20" i="7"/>
  <c r="F20" i="7" s="1"/>
  <c r="H19" i="7"/>
  <c r="F19" i="7" s="1"/>
  <c r="H18" i="7"/>
  <c r="F18" i="7" s="1"/>
  <c r="H17" i="7"/>
  <c r="F17" i="7" s="1"/>
  <c r="H16" i="7"/>
  <c r="F16" i="7" s="1"/>
  <c r="H15" i="7"/>
  <c r="F15" i="7" s="1"/>
  <c r="H14" i="7"/>
  <c r="F14" i="7" s="1"/>
  <c r="H13" i="7"/>
  <c r="F13" i="7" s="1"/>
  <c r="H12" i="7"/>
  <c r="F12" i="7" s="1"/>
  <c r="H11" i="7"/>
  <c r="H26" i="7" l="1"/>
  <c r="D13" i="7"/>
  <c r="E13" i="7"/>
  <c r="D15" i="7"/>
  <c r="E15" i="7"/>
  <c r="E17" i="7"/>
  <c r="D17" i="7"/>
  <c r="E19" i="7"/>
  <c r="D19" i="7"/>
  <c r="E21" i="7"/>
  <c r="D21" i="7"/>
  <c r="E23" i="7"/>
  <c r="D23" i="7"/>
  <c r="E25" i="7"/>
  <c r="D25" i="7"/>
  <c r="E12" i="7"/>
  <c r="D12" i="7"/>
  <c r="D14" i="7"/>
  <c r="E14" i="7"/>
  <c r="E16" i="7"/>
  <c r="D16" i="7"/>
  <c r="E18" i="7"/>
  <c r="D18" i="7"/>
  <c r="E20" i="7"/>
  <c r="D20" i="7"/>
  <c r="E22" i="7"/>
  <c r="D22" i="7"/>
  <c r="E24" i="7"/>
  <c r="D24" i="7"/>
  <c r="F11" i="7"/>
  <c r="F26" i="7" l="1"/>
  <c r="E11" i="7"/>
  <c r="E26" i="7" s="1"/>
  <c r="D11" i="7"/>
  <c r="D26" i="7" s="1"/>
  <c r="G26" i="2" l="1"/>
  <c r="I26" i="2"/>
  <c r="J26" i="2"/>
  <c r="K26" i="2"/>
  <c r="L26" i="2"/>
  <c r="M26" i="2"/>
  <c r="N26" i="2"/>
  <c r="O26" i="2"/>
  <c r="P26" i="2"/>
  <c r="C26" i="2"/>
  <c r="H11" i="2" l="1"/>
  <c r="H13" i="2" l="1"/>
  <c r="F13" i="2" s="1"/>
  <c r="H14" i="2"/>
  <c r="F14" i="2" s="1"/>
  <c r="H12" i="2"/>
  <c r="F12" i="2" s="1"/>
  <c r="H15" i="2"/>
  <c r="F15" i="2" s="1"/>
  <c r="D15" i="2" s="1"/>
  <c r="H16" i="2"/>
  <c r="F16" i="2" s="1"/>
  <c r="D16" i="2" s="1"/>
  <c r="H17" i="2"/>
  <c r="F17" i="2" s="1"/>
  <c r="H18" i="2"/>
  <c r="F18" i="2" s="1"/>
  <c r="H19" i="2"/>
  <c r="F19" i="2" s="1"/>
  <c r="E19" i="2" s="1"/>
  <c r="H20" i="2"/>
  <c r="F20" i="2" s="1"/>
  <c r="D20" i="2" s="1"/>
  <c r="H21" i="2"/>
  <c r="F21" i="2" s="1"/>
  <c r="H22" i="2"/>
  <c r="F22" i="2" s="1"/>
  <c r="E22" i="2" s="1"/>
  <c r="H23" i="2"/>
  <c r="F23" i="2" s="1"/>
  <c r="D23" i="2" s="1"/>
  <c r="H25" i="2"/>
  <c r="F25" i="2" s="1"/>
  <c r="F11" i="2"/>
  <c r="D11" i="2" s="1"/>
  <c r="E25" i="2" l="1"/>
  <c r="D25" i="2"/>
  <c r="E21" i="2"/>
  <c r="D21" i="2"/>
  <c r="E18" i="2"/>
  <c r="D18" i="2"/>
  <c r="E17" i="2"/>
  <c r="D17" i="2"/>
  <c r="E23" i="2"/>
  <c r="D22" i="2"/>
  <c r="E20" i="2"/>
  <c r="D19" i="2"/>
  <c r="E16" i="2"/>
  <c r="E15" i="2"/>
  <c r="H26" i="2"/>
  <c r="D14" i="2"/>
  <c r="F26" i="2"/>
  <c r="E13" i="2"/>
  <c r="D13" i="2"/>
  <c r="E11" i="2"/>
  <c r="E14" i="2"/>
  <c r="E12" i="2"/>
  <c r="D12" i="2"/>
  <c r="D26" i="2" l="1"/>
  <c r="E26" i="2"/>
</calcChain>
</file>

<file path=xl/sharedStrings.xml><?xml version="1.0" encoding="utf-8"?>
<sst xmlns="http://schemas.openxmlformats.org/spreadsheetml/2006/main" count="560" uniqueCount="190">
  <si>
    <t xml:space="preserve">RAMOWY PLAN STUDIÓW </t>
  </si>
  <si>
    <t>wykłady</t>
  </si>
  <si>
    <t>seminaria</t>
  </si>
  <si>
    <t>ćwiczenia</t>
  </si>
  <si>
    <t>ECTS</t>
  </si>
  <si>
    <t>forma zaliczenia</t>
  </si>
  <si>
    <t>RAZEM: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</si>
  <si>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</si>
  <si>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</si>
  <si>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</si>
  <si>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</si>
  <si>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</si>
  <si>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</si>
  <si>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</si>
  <si>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</si>
  <si>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</si>
  <si>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</si>
  <si>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</si>
  <si>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</si>
  <si>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</si>
  <si>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</si>
  <si>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</si>
  <si>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B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</si>
  <si>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</si>
  <si>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</si>
  <si>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</si>
  <si>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</si>
  <si>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</si>
  <si>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</si>
  <si>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</si>
  <si>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forma studiów: stacjonarne</t>
  </si>
  <si>
    <t>zaliczenie</t>
  </si>
  <si>
    <t>egzamin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</si>
  <si>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</si>
  <si>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poziom studiów: pierwszego stopnia</t>
  </si>
  <si>
    <t>KIERUNEK STUDIÓW: Dietetyka</t>
  </si>
  <si>
    <t>łączna liczba semestrów: 6</t>
  </si>
  <si>
    <t>semestr: 1</t>
  </si>
  <si>
    <t>Anatomia człowieka</t>
  </si>
  <si>
    <t>Biochemia ogólna</t>
  </si>
  <si>
    <t>Biochemia żywności</t>
  </si>
  <si>
    <t>Chemia analityczna i żywności</t>
  </si>
  <si>
    <t>Fizjologia człowieka</t>
  </si>
  <si>
    <t>Wiedza o żywności i żywieniu</t>
  </si>
  <si>
    <t>Technologie informacyjne</t>
  </si>
  <si>
    <t>Wychowanie fizyczne</t>
  </si>
  <si>
    <t>A</t>
  </si>
  <si>
    <t>Katedra i Zakład Anatomii Prawidłowej</t>
  </si>
  <si>
    <t xml:space="preserve">Sobański Jarosław dr n. med. </t>
  </si>
  <si>
    <t>Katedra i Zakład Biochemii i Biologii Molekularnej</t>
  </si>
  <si>
    <t xml:space="preserve">Jagodziński Paweł prof. dr hab. </t>
  </si>
  <si>
    <t>Zakład Immunobiologii</t>
  </si>
  <si>
    <t xml:space="preserve">Żurawski Jakub dr hab. n. o zdr. </t>
  </si>
  <si>
    <t>Katedra i Zakład Chemii Medycznej i Medycyny Laboratoryjnej</t>
  </si>
  <si>
    <t xml:space="preserve">Pioruńska-Mikołajczak Anna dr n. przyr. </t>
  </si>
  <si>
    <t>Katedra i Zakład Fizjologii</t>
  </si>
  <si>
    <t xml:space="preserve">Korek Emilia dr n. med. </t>
  </si>
  <si>
    <t>Katedra i Zakład Bromatologii</t>
  </si>
  <si>
    <t xml:space="preserve">Przysławski Juliusz prof. dr hab. n. farm. </t>
  </si>
  <si>
    <t>Zakład Medycyny Środowiskowej</t>
  </si>
  <si>
    <t xml:space="preserve">Poniedziałek Barbara dr hab. n. med. </t>
  </si>
  <si>
    <t>Katedra i Zakład Psychologii Klinicznej</t>
  </si>
  <si>
    <t xml:space="preserve">Mojs Ewa prof. dr hab. n. o zdr. </t>
  </si>
  <si>
    <t>Zakład Filozofii Medycyny i Bioetyki</t>
  </si>
  <si>
    <t xml:space="preserve">Rzymska Izabela dr n. med. </t>
  </si>
  <si>
    <t>Zakład Bioinformatyki i Biologii Obliczeniowej</t>
  </si>
  <si>
    <t xml:space="preserve">Kaczmarek Elżbieta prof. dr hab. n.med. </t>
  </si>
  <si>
    <t>Inspektorat BHP</t>
  </si>
  <si>
    <t xml:space="preserve">Radek Arkadiusz mgr </t>
  </si>
  <si>
    <t>Biblioteka Główna UMP</t>
  </si>
  <si>
    <t xml:space="preserve">Kotlarek-Naskręt Magdalena mgr </t>
  </si>
  <si>
    <t>Nowosadko Maria dr n. teol.</t>
  </si>
  <si>
    <t>Studium Języków Obcych</t>
  </si>
  <si>
    <t>Przybylski Janusz dr n. biol.</t>
  </si>
  <si>
    <t>Studium Wychowania Fizycznego i Sportu</t>
  </si>
  <si>
    <t>Szkolenie BHP</t>
  </si>
  <si>
    <t xml:space="preserve">Przysposobienie biblioteczne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</si>
  <si>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Ekologia człowieka/ B. Zdrowie środowiskowe</t>
    </r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</si>
  <si>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Psychologia ogóln/ B. Psychologia w dietetyce</t>
    </r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</si>
  <si>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Filozofia i podstawy etyki/ B. Człowiek, umysł i kompetencje moralne</t>
    </r>
  </si>
  <si>
    <r>
      <t xml:space="preserve">Język obcy: </t>
    </r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Angielski/ B. Niemiecki</t>
    </r>
  </si>
  <si>
    <t>semestr: 2</t>
  </si>
  <si>
    <t>Genetyka</t>
  </si>
  <si>
    <t>Katedra i Zakład Genetyki Medycznej</t>
  </si>
  <si>
    <t>Mikrobiologia ogólna i żywności</t>
  </si>
  <si>
    <t>Katedra i Zakład Mikrobiologii Lekarskiej</t>
  </si>
  <si>
    <t xml:space="preserve">Karpiński Tomasz dr hab. n. med. </t>
  </si>
  <si>
    <t>Podstawy diagnostyki laboratoryjnej</t>
  </si>
  <si>
    <t>C</t>
  </si>
  <si>
    <t>Klinika Gastroenterologii Dziecięcej i Chorób Metabolicznych</t>
  </si>
  <si>
    <t xml:space="preserve">Walkowiak Jarosław prof. dr hab. n.med. </t>
  </si>
  <si>
    <t>Fizjologia żywienia człowieka</t>
  </si>
  <si>
    <t>Żywienie człowieka zdrowego</t>
  </si>
  <si>
    <t>Katedra i Zakład Leczenia Otyłości, Zaburzeń Metabolicznych oraz Dietetyki Klinicznej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</si>
  <si>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Technologia żywnosci i potraw oraz towaroznastwo/  B. Metody i organizacjia produkcji żywności</t>
    </r>
  </si>
  <si>
    <t xml:space="preserve">Bolesławska Izabela dr n. farm. </t>
  </si>
  <si>
    <r>
      <t xml:space="preserve">Wprowadzenie do zajęć praktycznych: </t>
    </r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Na oddziale szpitalnym/B. W poradni specjalistycznej </t>
    </r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</si>
  <si>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Podstawy pedagogiki/ B. Podstawy andragogiki</t>
    </r>
  </si>
  <si>
    <t>Zakład Terapii Zajęciowej</t>
  </si>
  <si>
    <t xml:space="preserve">Cylkowska-Nowak Mirosława Anna dr n. hum. 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</si>
  <si>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Komunikacja w dietetyce/ B. Podstawy relacji w dietoterapii</t>
    </r>
  </si>
  <si>
    <t>Biologiczne podstawy zachowań</t>
  </si>
  <si>
    <t xml:space="preserve">Rzymski Piotr dr hab. n. med.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</si>
  <si>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Historia dietetyki/ B. Dietetyka w medycynie i kulturze</t>
    </r>
  </si>
  <si>
    <t>Katedra i Zakład Historii i Filozofii Nauk Medycznych</t>
  </si>
  <si>
    <t xml:space="preserve">Magowska Anita prof. dr hab. n. human. </t>
  </si>
  <si>
    <r>
      <t xml:space="preserve">Język obcy: </t>
    </r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Angielski/B. Niemiecki</t>
    </r>
  </si>
  <si>
    <t>Fakultety</t>
  </si>
  <si>
    <t>Praktyki studenckie (wakacje)</t>
  </si>
  <si>
    <t>dr Emilia Korek</t>
  </si>
  <si>
    <t>rok studiów: II</t>
  </si>
  <si>
    <t>semestr: 3</t>
  </si>
  <si>
    <t xml:space="preserve">Farmakologia i  farmakoterapia </t>
  </si>
  <si>
    <t>Katedra i Zakład Farmacji Klinicznej i Biofarmacji</t>
  </si>
  <si>
    <t xml:space="preserve">Grześkowiak Edmund prof. dr hab. n. farm.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</si>
  <si>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Parazytologia medyczna/ B.Pasożytnicze choroby odzwierzęce i tropikalne</t>
    </r>
  </si>
  <si>
    <t xml:space="preserve">Higiena i toksykologia </t>
  </si>
  <si>
    <t>Katedra i Zakład Toksykologii</t>
  </si>
  <si>
    <t xml:space="preserve">Kowalówka-Zawieja Joanna dr n.farm. </t>
  </si>
  <si>
    <t>Kliniczny zarys chorób</t>
  </si>
  <si>
    <t>Klinika Hipertensjologii, Angiologii i Chorób Wewnętrznych</t>
  </si>
  <si>
    <t xml:space="preserve">Rutz-Danielczak Aleksandra dr n. med. </t>
  </si>
  <si>
    <t>Żywienie człowieka chorego</t>
  </si>
  <si>
    <t xml:space="preserve">Dietetyka pediatryczna 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</si>
  <si>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Żywienie w sporcie i rekreacji/ B. Żywieniowe uwarunkowania wysiłku fizycznego</t>
    </r>
  </si>
  <si>
    <t>Analiza i ocena jakości żywienia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</si>
  <si>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Organizacja pracy ze szczególnym uwzględnieniem aspektów społecznych/ B. Organizacja pracy ze szczególnym uwzględnieniem aspektów prawnych</t>
    </r>
  </si>
  <si>
    <t>Zakład Epidemiologii i Higieny</t>
  </si>
  <si>
    <t>semestr: 4</t>
  </si>
  <si>
    <t xml:space="preserve">Biostatystyka </t>
  </si>
  <si>
    <t>Dietetyka oparta na faktach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</si>
  <si>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Anty-aging w dietetyce/ B. Modyfikowanie tempa starzenia</t>
    </r>
  </si>
  <si>
    <t>Katedra i Klinika Medycyny Paliatywnej</t>
  </si>
  <si>
    <t xml:space="preserve">Wieczorowska-Tobis Katarzyna prof. dr hab. n.med. </t>
  </si>
  <si>
    <t>Dietetyka gerontologiczna</t>
  </si>
  <si>
    <t>Żywienie w chorobach endokrynologicznych</t>
  </si>
  <si>
    <t>Katedra i Klinika Gastroenterologii, Dietetyki i Chorób Wewnętrznych</t>
  </si>
  <si>
    <t xml:space="preserve">Swora-Cwynar Ewelina dr n. med. </t>
  </si>
  <si>
    <t>Techniki edukacji dietetycznej</t>
  </si>
  <si>
    <t>Bezpieczeństwo żywności</t>
  </si>
  <si>
    <t>Medyczna informacja naukowa</t>
  </si>
  <si>
    <t xml:space="preserve">Miller-Kasprzak Ewa dr n. med. </t>
  </si>
  <si>
    <t>Podstawy etyki dla dietetyka</t>
  </si>
  <si>
    <t>Język obcy: A. Angielski/ B. Niemiecki</t>
  </si>
  <si>
    <t>Fakultet</t>
  </si>
  <si>
    <t>Seminarium licencjackie</t>
  </si>
  <si>
    <t>rok studiów: III</t>
  </si>
  <si>
    <t>semestr: 5</t>
  </si>
  <si>
    <t>Fizjologia żucia</t>
  </si>
  <si>
    <t>Katedra i Klinika Chirurgii Stomatologicznej i Periodontologii</t>
  </si>
  <si>
    <t xml:space="preserve">Wyganowska-Świątkowska Marzena prof. dr hab. </t>
  </si>
  <si>
    <t>Choroby zakaźne</t>
  </si>
  <si>
    <t>Alergie i nietolerancje pokarmowe</t>
  </si>
  <si>
    <t>Dietoterapia w zaburzeniach układu endokrynologicznego u dzieci i młodzieży</t>
  </si>
  <si>
    <t>Programowanie żywieniowe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</si>
  <si>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Dietoterapia w praktyce klinicznej/ B. Dietoterapia w rzadko występujących jednostkach chorobowych</t>
    </r>
  </si>
  <si>
    <t>Nowoczesne technologie w dietetyce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</si>
  <si>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.Podstawy przedsiębiorczości / B. Pieniądz i jego ewidencja w procesie kierowania małą firmą</t>
    </r>
  </si>
  <si>
    <t>Zakład Organizacji i Zarządzania w Opiece Zdrowotnej</t>
  </si>
  <si>
    <t>Pagórski Piotr dr n. ekon.</t>
  </si>
  <si>
    <t>Podstawy pierwszej pomocy medycznej</t>
  </si>
  <si>
    <t>Zakład Medycyny Ratunkowej</t>
  </si>
  <si>
    <t xml:space="preserve">Panieński Paweł dr n. med. </t>
  </si>
  <si>
    <t>Umiejętności społeczne w dietetyce</t>
  </si>
  <si>
    <t>semestr: 6</t>
  </si>
  <si>
    <t>Praktyki studenckie</t>
  </si>
  <si>
    <t>Szkolenie z Praw i obowiązków Studenta</t>
  </si>
  <si>
    <t>Czochralska-Duszyńska Agata dr.</t>
  </si>
  <si>
    <t>dr Małgorzata Jamka</t>
  </si>
  <si>
    <t>dr Marta Pełczyńska</t>
  </si>
  <si>
    <t>dr hab..Monika Szulińska</t>
  </si>
  <si>
    <t>dr Matylda Kręgielska-Narożna</t>
  </si>
  <si>
    <t>dr hab.. Monika Szulińska</t>
  </si>
  <si>
    <t>Zakład Med.. Środowiskowej</t>
  </si>
  <si>
    <t>Klinika Diabetologii, Auksologii  i Otyłości Wieku Rozwojowego</t>
  </si>
  <si>
    <t>dr hab Piotr Rzymski, prof.. UMP</t>
  </si>
  <si>
    <t>dr Izabela Krzyśko-Pieczka</t>
  </si>
  <si>
    <t>obowiązujący od naboru w r.a.: 2022/2023</t>
  </si>
  <si>
    <t>Ulatowska-Szostak Ewa dr.</t>
  </si>
  <si>
    <t>Jamka Małgorzata dr</t>
  </si>
  <si>
    <t>Paweł Czudaj</t>
  </si>
  <si>
    <t>Rada Uczelniana Samorządu Studenckiego</t>
  </si>
  <si>
    <t>zmiana online i elearning na stałe</t>
  </si>
  <si>
    <t>dr Katarzyna Wołyńska</t>
  </si>
  <si>
    <t>dr n. med.. Patrycja Krzyżanowska-Jankowska</t>
  </si>
  <si>
    <t>Przygotowanie pracy licencjackiej i egzamin licencjacki</t>
  </si>
  <si>
    <t>rok studiów: pierwszy</t>
  </si>
  <si>
    <t>nabór w r.a.: 2022/2023</t>
  </si>
  <si>
    <t>Prawo i ekonomika w ochronie zdrowia</t>
  </si>
  <si>
    <t>prof. dr hab. Paweł Bogdański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</si>
</sst>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25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9" fillId="3" borderId="50" xfId="0" applyFont="1" applyFill="1" applyBorder="1"/>
    <xf numFmtId="0" fontId="9" fillId="3" borderId="9" xfId="0" applyFont="1" applyFill="1" applyBorder="1"/>
    <xf numFmtId="0" fontId="7" fillId="2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/>
    </xf>
    <xf numFmtId="2" fontId="8" fillId="3" borderId="11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/>
    </xf>
    <xf numFmtId="0" fontId="9" fillId="3" borderId="33" xfId="0" applyNumberFormat="1" applyFont="1" applyFill="1" applyBorder="1"/>
    <xf numFmtId="0" fontId="0" fillId="0" borderId="0" xfId="0" applyNumberFormat="1"/>
    <xf numFmtId="0" fontId="15" fillId="0" borderId="0" xfId="0" applyFont="1"/>
    <xf numFmtId="0" fontId="5" fillId="2" borderId="26" xfId="0" applyFont="1" applyFill="1" applyBorder="1" applyAlignment="1">
      <alignment horizontal="center" vertical="center" wrapText="1"/>
    </xf>
    <xf numFmtId="0" fontId="16" fillId="0" borderId="59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25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/>
    </xf>
    <xf numFmtId="0" fontId="5" fillId="2" borderId="26" xfId="0" applyFont="1" applyFill="1" applyBorder="1"/>
    <xf numFmtId="0" fontId="5" fillId="2" borderId="2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/>
    <xf numFmtId="0" fontId="3" fillId="0" borderId="1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8" xfId="1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5" fillId="2" borderId="26" xfId="0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6" fillId="0" borderId="25" xfId="0" applyFont="1" applyBorder="1" applyAlignment="1">
      <alignment horizontal="left" wrapText="1"/>
    </xf>
    <xf numFmtId="0" fontId="1" fillId="0" borderId="7" xfId="0" applyFont="1" applyBorder="1"/>
    <xf numFmtId="0" fontId="1" fillId="0" borderId="42" xfId="0" applyFont="1" applyBorder="1"/>
    <xf numFmtId="0" fontId="16" fillId="0" borderId="25" xfId="0" applyFont="1" applyBorder="1"/>
    <xf numFmtId="0" fontId="9" fillId="3" borderId="33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5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wrapText="1"/>
    </xf>
    <xf numFmtId="0" fontId="5" fillId="0" borderId="41" xfId="0" applyFont="1" applyBorder="1" applyAlignment="1">
      <alignment horizontal="center" vertical="center" wrapText="1"/>
    </xf>
    <xf numFmtId="0" fontId="0" fillId="0" borderId="25" xfId="0" applyBorder="1"/>
    <xf numFmtId="0" fontId="7" fillId="0" borderId="41" xfId="0" applyFont="1" applyBorder="1" applyAlignment="1">
      <alignment horizontal="center"/>
    </xf>
    <xf numFmtId="0" fontId="18" fillId="3" borderId="50" xfId="0" applyFont="1" applyFill="1" applyBorder="1"/>
    <xf numFmtId="0" fontId="7" fillId="0" borderId="0" xfId="0" applyFont="1"/>
    <xf numFmtId="0" fontId="3" fillId="0" borderId="5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5" fillId="0" borderId="4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60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2" borderId="1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wrapText="1"/>
    </xf>
    <xf numFmtId="0" fontId="19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/>
    </xf>
    <xf numFmtId="0" fontId="18" fillId="3" borderId="5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2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left"/>
    </xf>
    <xf numFmtId="0" fontId="23" fillId="0" borderId="17" xfId="0" applyNumberFormat="1" applyFont="1" applyFill="1" applyBorder="1" applyAlignment="1">
      <alignment horizontal="center" vertical="center" wrapText="1"/>
    </xf>
    <xf numFmtId="2" fontId="23" fillId="0" borderId="8" xfId="0" applyNumberFormat="1" applyFont="1" applyFill="1" applyBorder="1" applyAlignment="1">
      <alignment horizontal="center" vertical="center" wrapText="1"/>
    </xf>
    <xf numFmtId="2" fontId="23" fillId="0" borderId="18" xfId="1" applyNumberFormat="1" applyFont="1" applyBorder="1" applyAlignment="1">
      <alignment horizontal="center" vertical="center" wrapText="1"/>
    </xf>
    <xf numFmtId="0" fontId="23" fillId="0" borderId="19" xfId="0" applyNumberFormat="1" applyFont="1" applyBorder="1" applyAlignment="1">
      <alignment horizontal="center" vertical="center" wrapText="1"/>
    </xf>
    <xf numFmtId="0" fontId="23" fillId="0" borderId="19" xfId="0" applyNumberFormat="1" applyFont="1" applyFill="1" applyBorder="1" applyAlignment="1">
      <alignment horizontal="center" vertical="center" wrapText="1"/>
    </xf>
    <xf numFmtId="0" fontId="23" fillId="0" borderId="8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left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5" xfId="0" applyNumberFormat="1" applyFont="1" applyFill="1" applyBorder="1" applyAlignment="1">
      <alignment horizontal="center" vertical="center" wrapText="1"/>
    </xf>
    <xf numFmtId="0" fontId="25" fillId="4" borderId="49" xfId="0" applyNumberFormat="1" applyFont="1" applyFill="1" applyBorder="1" applyAlignment="1">
      <alignment horizontal="center" vertical="center" wrapText="1"/>
    </xf>
    <xf numFmtId="0" fontId="25" fillId="4" borderId="3" xfId="0" applyNumberFormat="1" applyFont="1" applyFill="1" applyBorder="1" applyAlignment="1">
      <alignment horizontal="center" vertical="center" wrapText="1"/>
    </xf>
    <xf numFmtId="0" fontId="21" fillId="4" borderId="23" xfId="0" applyNumberFormat="1" applyFont="1" applyFill="1" applyBorder="1" applyAlignment="1">
      <alignment horizontal="center" vertical="center" wrapText="1"/>
    </xf>
    <xf numFmtId="0" fontId="21" fillId="4" borderId="31" xfId="0" applyNumberFormat="1" applyFont="1" applyFill="1" applyBorder="1" applyAlignment="1">
      <alignment horizontal="center" vertical="center" wrapText="1"/>
    </xf>
    <xf numFmtId="0" fontId="21" fillId="4" borderId="38" xfId="0" applyNumberFormat="1" applyFont="1" applyFill="1" applyBorder="1" applyAlignment="1">
      <alignment horizontal="center" vertical="center" wrapText="1"/>
    </xf>
    <xf numFmtId="0" fontId="21" fillId="4" borderId="2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0" fontId="5" fillId="0" borderId="34" xfId="0" applyFont="1" applyBorder="1" applyAlignment="1">
      <alignment horizontal="left" wrapText="1"/>
    </xf>
    <xf numFmtId="0" fontId="5" fillId="0" borderId="36" xfId="0" applyFont="1" applyBorder="1" applyAlignment="1">
      <alignment horizontal="left" wrapText="1"/>
    </xf>
    <xf numFmtId="0" fontId="5" fillId="0" borderId="4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49" xfId="0" applyNumberFormat="1" applyFont="1" applyFill="1" applyBorder="1" applyAlignment="1">
      <alignment horizontal="center" vertical="center" wrapText="1"/>
    </xf>
    <xf numFmtId="0" fontId="5" fillId="3" borderId="20" xfId="0" applyNumberFormat="1" applyFont="1" applyFill="1" applyBorder="1" applyAlignment="1">
      <alignment horizontal="center" vertical="center" wrapText="1"/>
    </xf>
    <xf numFmtId="0" fontId="5" fillId="3" borderId="21" xfId="0" applyNumberFormat="1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56" xfId="0" applyNumberFormat="1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 wrapText="1"/>
    </xf>
    <xf numFmtId="0" fontId="5" fillId="3" borderId="28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25" fillId="4" borderId="49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3" xfId="0" applyNumberFormat="1" applyFont="1" applyFill="1" applyBorder="1" applyAlignment="1">
      <alignment horizontal="center" vertical="center" wrapText="1"/>
    </xf>
    <xf numFmtId="0" fontId="25" fillId="4" borderId="22" xfId="0" applyNumberFormat="1" applyFont="1" applyFill="1" applyBorder="1" applyAlignment="1">
      <alignment horizontal="center" vertical="center" wrapText="1"/>
    </xf>
    <xf numFmtId="0" fontId="25" fillId="4" borderId="49" xfId="0" applyNumberFormat="1" applyFont="1" applyFill="1" applyBorder="1" applyAlignment="1">
      <alignment horizontal="center" vertical="center" wrapText="1"/>
    </xf>
    <xf numFmtId="0" fontId="25" fillId="4" borderId="38" xfId="0" applyNumberFormat="1" applyFont="1" applyFill="1" applyBorder="1" applyAlignment="1">
      <alignment horizontal="center" vertical="center" wrapText="1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23" xfId="0" applyNumberFormat="1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center" vertical="center" wrapText="1"/>
    </xf>
    <xf numFmtId="0" fontId="25" fillId="4" borderId="52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25" fillId="4" borderId="57" xfId="0" applyNumberFormat="1" applyFont="1" applyFill="1" applyBorder="1" applyAlignment="1">
      <alignment horizontal="center" vertical="center" wrapText="1"/>
    </xf>
    <xf numFmtId="0" fontId="25" fillId="4" borderId="58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1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21" fillId="4" borderId="31" xfId="0" applyFont="1" applyFill="1" applyBorder="1" applyAlignment="1">
      <alignment horizontal="left" vertical="center" wrapText="1"/>
    </xf>
    <xf numFmtId="0" fontId="21" fillId="4" borderId="52" xfId="0" applyFont="1" applyFill="1" applyBorder="1" applyAlignment="1">
      <alignment horizontal="center" vertical="center" wrapText="1"/>
    </xf>
    <xf numFmtId="0" fontId="21" fillId="4" borderId="5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workbookViewId="0">
      <selection activeCell="A9" sqref="A9:R1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6" customWidth="1"/>
    <col min="17" max="17" width="10.7109375" customWidth="1"/>
    <col min="18" max="18" width="18.28515625" customWidth="1"/>
    <col min="19" max="19" width="18.28515625" style="26" hidden="1" customWidth="1"/>
    <col min="20" max="20" width="18.28515625" style="88" hidden="1" customWidth="1"/>
    <col min="21" max="21" width="18.28515625" customWidth="1"/>
  </cols>
  <sheetData>
    <row r="1" spans="1:20" ht="30" customHeight="1" thickTop="1" thickBot="1" x14ac:dyDescent="0.3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2"/>
    </row>
    <row r="2" spans="1:20" ht="30.75" customHeight="1" x14ac:dyDescent="0.3">
      <c r="A2" s="133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5"/>
    </row>
    <row r="3" spans="1:20" ht="30" customHeight="1" thickBot="1" x14ac:dyDescent="0.35">
      <c r="A3" s="164" t="s">
        <v>29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0" ht="30.75" customHeight="1" x14ac:dyDescent="0.25">
      <c r="A4" s="167" t="s">
        <v>186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 t="s">
        <v>37</v>
      </c>
      <c r="M4" s="168"/>
      <c r="N4" s="168"/>
      <c r="O4" s="168"/>
      <c r="P4" s="168"/>
      <c r="Q4" s="168"/>
      <c r="R4" s="138" t="s">
        <v>177</v>
      </c>
      <c r="S4" s="139"/>
      <c r="T4" s="140"/>
    </row>
    <row r="5" spans="1:20" ht="30" customHeight="1" thickBot="1" x14ac:dyDescent="0.3">
      <c r="A5" s="136" t="s">
        <v>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 t="s">
        <v>30</v>
      </c>
      <c r="M5" s="137"/>
      <c r="N5" s="137"/>
      <c r="O5" s="137"/>
      <c r="P5" s="137"/>
      <c r="Q5" s="137"/>
      <c r="R5" s="172" t="s">
        <v>36</v>
      </c>
      <c r="S5" s="173"/>
      <c r="T5" s="174"/>
    </row>
    <row r="6" spans="1:20" ht="15.75" customHeight="1" x14ac:dyDescent="0.25">
      <c r="A6" s="141" t="s">
        <v>15</v>
      </c>
      <c r="B6" s="144" t="s">
        <v>13</v>
      </c>
      <c r="C6" s="180" t="s">
        <v>4</v>
      </c>
      <c r="D6" s="181"/>
      <c r="E6" s="182"/>
      <c r="F6" s="147" t="s">
        <v>20</v>
      </c>
      <c r="G6" s="147" t="s">
        <v>16</v>
      </c>
      <c r="H6" s="177" t="s">
        <v>19</v>
      </c>
      <c r="I6" s="178"/>
      <c r="J6" s="178"/>
      <c r="K6" s="178"/>
      <c r="L6" s="178"/>
      <c r="M6" s="178"/>
      <c r="N6" s="178"/>
      <c r="O6" s="178"/>
      <c r="P6" s="178"/>
      <c r="Q6" s="179"/>
      <c r="R6" s="150" t="s">
        <v>5</v>
      </c>
      <c r="S6" s="153" t="s">
        <v>33</v>
      </c>
      <c r="T6" s="156" t="s">
        <v>7</v>
      </c>
    </row>
    <row r="7" spans="1:20" ht="36" customHeight="1" x14ac:dyDescent="0.25">
      <c r="A7" s="142"/>
      <c r="B7" s="145"/>
      <c r="C7" s="160" t="s">
        <v>4</v>
      </c>
      <c r="D7" s="185" t="s">
        <v>25</v>
      </c>
      <c r="E7" s="183" t="s">
        <v>21</v>
      </c>
      <c r="F7" s="148"/>
      <c r="G7" s="148"/>
      <c r="H7" s="175" t="s">
        <v>18</v>
      </c>
      <c r="I7" s="169" t="s">
        <v>1</v>
      </c>
      <c r="J7" s="169"/>
      <c r="K7" s="169"/>
      <c r="L7" s="157" t="s">
        <v>2</v>
      </c>
      <c r="M7" s="158"/>
      <c r="N7" s="159"/>
      <c r="O7" s="170" t="s">
        <v>3</v>
      </c>
      <c r="P7" s="170"/>
      <c r="Q7" s="171"/>
      <c r="R7" s="151"/>
      <c r="S7" s="154"/>
      <c r="T7" s="156"/>
    </row>
    <row r="8" spans="1:20" s="1" customFormat="1" ht="42" customHeight="1" thickBot="1" x14ac:dyDescent="0.3">
      <c r="A8" s="143"/>
      <c r="B8" s="146"/>
      <c r="C8" s="161"/>
      <c r="D8" s="186"/>
      <c r="E8" s="184"/>
      <c r="F8" s="149"/>
      <c r="G8" s="149"/>
      <c r="H8" s="176"/>
      <c r="I8" s="12" t="s">
        <v>10</v>
      </c>
      <c r="J8" s="12" t="s">
        <v>24</v>
      </c>
      <c r="K8" s="13" t="s">
        <v>8</v>
      </c>
      <c r="L8" s="12" t="s">
        <v>11</v>
      </c>
      <c r="M8" s="12" t="s">
        <v>24</v>
      </c>
      <c r="N8" s="12" t="s">
        <v>8</v>
      </c>
      <c r="O8" s="12" t="s">
        <v>12</v>
      </c>
      <c r="P8" s="13" t="s">
        <v>17</v>
      </c>
      <c r="Q8" s="8" t="s">
        <v>9</v>
      </c>
      <c r="R8" s="152"/>
      <c r="S8" s="155"/>
      <c r="T8" s="156"/>
    </row>
    <row r="9" spans="1:20" s="9" customFormat="1" ht="15" customHeight="1" x14ac:dyDescent="0.25">
      <c r="A9" s="187">
        <v>1</v>
      </c>
      <c r="B9" s="189">
        <v>2</v>
      </c>
      <c r="C9" s="191">
        <v>3</v>
      </c>
      <c r="D9" s="119">
        <v>4</v>
      </c>
      <c r="E9" s="120">
        <v>5</v>
      </c>
      <c r="F9" s="121">
        <v>6</v>
      </c>
      <c r="G9" s="193">
        <v>7</v>
      </c>
      <c r="H9" s="122">
        <v>8</v>
      </c>
      <c r="I9" s="195">
        <v>9</v>
      </c>
      <c r="J9" s="203">
        <v>10</v>
      </c>
      <c r="K9" s="195">
        <v>11</v>
      </c>
      <c r="L9" s="195">
        <v>12</v>
      </c>
      <c r="M9" s="203">
        <v>13</v>
      </c>
      <c r="N9" s="195">
        <v>14</v>
      </c>
      <c r="O9" s="195">
        <v>15</v>
      </c>
      <c r="P9" s="195">
        <v>16</v>
      </c>
      <c r="Q9" s="197">
        <v>17</v>
      </c>
      <c r="R9" s="199">
        <v>18</v>
      </c>
      <c r="S9" s="201">
        <v>19</v>
      </c>
      <c r="T9" s="205">
        <v>20</v>
      </c>
    </row>
    <row r="10" spans="1:20" s="1" customFormat="1" ht="43.5" customHeight="1" thickBot="1" x14ac:dyDescent="0.3">
      <c r="A10" s="188"/>
      <c r="B10" s="190"/>
      <c r="C10" s="192"/>
      <c r="D10" s="123" t="s">
        <v>26</v>
      </c>
      <c r="E10" s="124" t="s">
        <v>28</v>
      </c>
      <c r="F10" s="125" t="s">
        <v>23</v>
      </c>
      <c r="G10" s="194"/>
      <c r="H10" s="126" t="s">
        <v>27</v>
      </c>
      <c r="I10" s="196"/>
      <c r="J10" s="204"/>
      <c r="K10" s="196"/>
      <c r="L10" s="196"/>
      <c r="M10" s="204"/>
      <c r="N10" s="196"/>
      <c r="O10" s="196"/>
      <c r="P10" s="196"/>
      <c r="Q10" s="198"/>
      <c r="R10" s="200"/>
      <c r="S10" s="202"/>
      <c r="T10" s="205"/>
    </row>
    <row r="11" spans="1:20" s="1" customFormat="1" ht="31.5" customHeight="1" x14ac:dyDescent="0.2">
      <c r="A11" s="4">
        <v>1</v>
      </c>
      <c r="B11" s="19" t="s">
        <v>38</v>
      </c>
      <c r="C11" s="27">
        <v>2</v>
      </c>
      <c r="D11" s="28">
        <f>(J11+K11+M11+N11)*C11/F11</f>
        <v>0</v>
      </c>
      <c r="E11" s="29">
        <f>(I11-K11+L11-N11+O11)*C11/F11</f>
        <v>1.5</v>
      </c>
      <c r="F11" s="30">
        <f>G11+H11</f>
        <v>60</v>
      </c>
      <c r="G11" s="30">
        <v>15</v>
      </c>
      <c r="H11" s="27">
        <f t="shared" ref="H11:H25" si="0">I11+L11+O11</f>
        <v>45</v>
      </c>
      <c r="I11" s="31">
        <v>15</v>
      </c>
      <c r="J11" s="31"/>
      <c r="K11" s="31"/>
      <c r="L11" s="31"/>
      <c r="M11" s="31"/>
      <c r="N11" s="31"/>
      <c r="O11" s="31">
        <v>30</v>
      </c>
      <c r="P11" s="31"/>
      <c r="Q11" s="32" t="s">
        <v>46</v>
      </c>
      <c r="R11" s="33" t="s">
        <v>31</v>
      </c>
      <c r="S11" s="2" t="s">
        <v>47</v>
      </c>
      <c r="T11" s="84" t="s">
        <v>48</v>
      </c>
    </row>
    <row r="12" spans="1:20" s="1" customFormat="1" ht="24.95" customHeight="1" x14ac:dyDescent="0.2">
      <c r="A12" s="5">
        <v>2</v>
      </c>
      <c r="B12" s="20" t="s">
        <v>39</v>
      </c>
      <c r="C12" s="34">
        <v>2</v>
      </c>
      <c r="D12" s="28">
        <f t="shared" ref="D12:D25" si="1">(J12+K12+M12+N12)*C12/F12</f>
        <v>0</v>
      </c>
      <c r="E12" s="29">
        <f t="shared" ref="E12:E25" si="2">(I12-K12+L12-N12+O12)*C12/F12</f>
        <v>1</v>
      </c>
      <c r="F12" s="30">
        <f t="shared" ref="F12:F25" si="3">G12+H12</f>
        <v>60</v>
      </c>
      <c r="G12" s="35">
        <v>30</v>
      </c>
      <c r="H12" s="27">
        <f t="shared" si="0"/>
        <v>30</v>
      </c>
      <c r="I12" s="36">
        <v>10</v>
      </c>
      <c r="J12" s="36"/>
      <c r="K12" s="36"/>
      <c r="L12" s="36"/>
      <c r="M12" s="36"/>
      <c r="N12" s="36"/>
      <c r="O12" s="36">
        <v>20</v>
      </c>
      <c r="P12" s="36"/>
      <c r="Q12" s="37" t="s">
        <v>22</v>
      </c>
      <c r="R12" s="38" t="s">
        <v>31</v>
      </c>
      <c r="S12" s="18" t="s">
        <v>49</v>
      </c>
      <c r="T12" s="84" t="s">
        <v>50</v>
      </c>
    </row>
    <row r="13" spans="1:20" s="1" customFormat="1" ht="24.95" customHeight="1" x14ac:dyDescent="0.2">
      <c r="A13" s="4">
        <v>3</v>
      </c>
      <c r="B13" s="20" t="s">
        <v>40</v>
      </c>
      <c r="C13" s="34">
        <v>3</v>
      </c>
      <c r="D13" s="28">
        <f t="shared" si="1"/>
        <v>0</v>
      </c>
      <c r="E13" s="29">
        <f t="shared" si="2"/>
        <v>2</v>
      </c>
      <c r="F13" s="30">
        <f t="shared" si="3"/>
        <v>90</v>
      </c>
      <c r="G13" s="35">
        <v>30</v>
      </c>
      <c r="H13" s="27">
        <f t="shared" si="0"/>
        <v>60</v>
      </c>
      <c r="I13" s="36">
        <v>20</v>
      </c>
      <c r="J13" s="36"/>
      <c r="K13" s="36"/>
      <c r="L13" s="36"/>
      <c r="M13" s="36"/>
      <c r="N13" s="36"/>
      <c r="O13" s="36">
        <v>40</v>
      </c>
      <c r="P13" s="36"/>
      <c r="Q13" s="37" t="s">
        <v>22</v>
      </c>
      <c r="R13" s="33" t="s">
        <v>32</v>
      </c>
      <c r="S13" s="18" t="s">
        <v>51</v>
      </c>
      <c r="T13" s="84" t="s">
        <v>52</v>
      </c>
    </row>
    <row r="14" spans="1:20" s="1" customFormat="1" ht="32.25" customHeight="1" x14ac:dyDescent="0.25">
      <c r="A14" s="5">
        <v>4</v>
      </c>
      <c r="B14" s="21" t="s">
        <v>41</v>
      </c>
      <c r="C14" s="34">
        <v>3</v>
      </c>
      <c r="D14" s="28">
        <f t="shared" si="1"/>
        <v>0</v>
      </c>
      <c r="E14" s="29">
        <f t="shared" si="2"/>
        <v>2</v>
      </c>
      <c r="F14" s="30">
        <f t="shared" si="3"/>
        <v>90</v>
      </c>
      <c r="G14" s="35">
        <v>30</v>
      </c>
      <c r="H14" s="27">
        <f t="shared" si="0"/>
        <v>60</v>
      </c>
      <c r="I14" s="36"/>
      <c r="J14" s="36"/>
      <c r="K14" s="36"/>
      <c r="L14" s="36">
        <v>20</v>
      </c>
      <c r="M14" s="36"/>
      <c r="N14" s="36"/>
      <c r="O14" s="36">
        <v>40</v>
      </c>
      <c r="P14" s="36"/>
      <c r="Q14" s="37" t="s">
        <v>46</v>
      </c>
      <c r="R14" s="38" t="s">
        <v>32</v>
      </c>
      <c r="S14" s="18" t="s">
        <v>53</v>
      </c>
      <c r="T14" s="84" t="s">
        <v>54</v>
      </c>
    </row>
    <row r="15" spans="1:20" s="1" customFormat="1" ht="24.95" customHeight="1" x14ac:dyDescent="0.25">
      <c r="A15" s="4">
        <v>5</v>
      </c>
      <c r="B15" s="21" t="s">
        <v>42</v>
      </c>
      <c r="C15" s="34">
        <v>3</v>
      </c>
      <c r="D15" s="28">
        <f t="shared" si="1"/>
        <v>0</v>
      </c>
      <c r="E15" s="29">
        <f t="shared" si="2"/>
        <v>2</v>
      </c>
      <c r="F15" s="30">
        <f t="shared" si="3"/>
        <v>90</v>
      </c>
      <c r="G15" s="35">
        <v>30</v>
      </c>
      <c r="H15" s="27">
        <f t="shared" si="0"/>
        <v>60</v>
      </c>
      <c r="I15" s="36">
        <v>15</v>
      </c>
      <c r="J15" s="36"/>
      <c r="K15" s="36"/>
      <c r="L15" s="36">
        <v>9</v>
      </c>
      <c r="M15" s="36"/>
      <c r="N15" s="36"/>
      <c r="O15" s="36">
        <v>36</v>
      </c>
      <c r="P15" s="36"/>
      <c r="Q15" s="37" t="s">
        <v>46</v>
      </c>
      <c r="R15" s="38" t="s">
        <v>32</v>
      </c>
      <c r="S15" s="18" t="s">
        <v>55</v>
      </c>
      <c r="T15" s="84" t="s">
        <v>56</v>
      </c>
    </row>
    <row r="16" spans="1:20" s="1" customFormat="1" ht="24.95" customHeight="1" x14ac:dyDescent="0.25">
      <c r="A16" s="5">
        <v>6</v>
      </c>
      <c r="B16" s="21" t="s">
        <v>43</v>
      </c>
      <c r="C16" s="34">
        <v>3</v>
      </c>
      <c r="D16" s="28">
        <f t="shared" si="1"/>
        <v>0</v>
      </c>
      <c r="E16" s="29">
        <f t="shared" si="2"/>
        <v>2.1666666666666665</v>
      </c>
      <c r="F16" s="30">
        <f t="shared" si="3"/>
        <v>90</v>
      </c>
      <c r="G16" s="35">
        <v>25</v>
      </c>
      <c r="H16" s="27">
        <f t="shared" si="0"/>
        <v>65</v>
      </c>
      <c r="I16" s="36">
        <v>26</v>
      </c>
      <c r="J16" s="36"/>
      <c r="K16" s="36"/>
      <c r="L16" s="36">
        <v>26</v>
      </c>
      <c r="M16" s="36"/>
      <c r="N16" s="36"/>
      <c r="O16" s="36">
        <v>13</v>
      </c>
      <c r="P16" s="36"/>
      <c r="Q16" s="37" t="s">
        <v>46</v>
      </c>
      <c r="R16" s="38" t="s">
        <v>32</v>
      </c>
      <c r="S16" s="18" t="s">
        <v>57</v>
      </c>
      <c r="T16" s="84" t="s">
        <v>58</v>
      </c>
    </row>
    <row r="17" spans="1:20" s="1" customFormat="1" ht="24.95" customHeight="1" x14ac:dyDescent="0.25">
      <c r="A17" s="4">
        <v>7</v>
      </c>
      <c r="B17" s="21" t="s">
        <v>77</v>
      </c>
      <c r="C17" s="34">
        <v>2</v>
      </c>
      <c r="D17" s="28">
        <f t="shared" si="1"/>
        <v>0</v>
      </c>
      <c r="E17" s="29">
        <f t="shared" si="2"/>
        <v>1</v>
      </c>
      <c r="F17" s="30">
        <f t="shared" si="3"/>
        <v>60</v>
      </c>
      <c r="G17" s="35">
        <v>30</v>
      </c>
      <c r="H17" s="27">
        <f t="shared" si="0"/>
        <v>30</v>
      </c>
      <c r="I17" s="36">
        <v>10</v>
      </c>
      <c r="J17" s="36"/>
      <c r="K17" s="36"/>
      <c r="L17" s="36"/>
      <c r="M17" s="36"/>
      <c r="N17" s="36"/>
      <c r="O17" s="36">
        <v>20</v>
      </c>
      <c r="P17" s="36"/>
      <c r="Q17" s="37" t="s">
        <v>22</v>
      </c>
      <c r="R17" s="38" t="s">
        <v>31</v>
      </c>
      <c r="S17" s="18" t="s">
        <v>59</v>
      </c>
      <c r="T17" s="84" t="s">
        <v>60</v>
      </c>
    </row>
    <row r="18" spans="1:20" s="1" customFormat="1" ht="24.95" customHeight="1" x14ac:dyDescent="0.25">
      <c r="A18" s="5">
        <v>8</v>
      </c>
      <c r="B18" s="21" t="s">
        <v>78</v>
      </c>
      <c r="C18" s="34">
        <v>2</v>
      </c>
      <c r="D18" s="28">
        <f t="shared" si="1"/>
        <v>0</v>
      </c>
      <c r="E18" s="29">
        <f t="shared" si="2"/>
        <v>1.5</v>
      </c>
      <c r="F18" s="30">
        <f t="shared" si="3"/>
        <v>60</v>
      </c>
      <c r="G18" s="35">
        <v>15</v>
      </c>
      <c r="H18" s="27">
        <f t="shared" si="0"/>
        <v>45</v>
      </c>
      <c r="I18" s="36">
        <v>15</v>
      </c>
      <c r="J18" s="36"/>
      <c r="K18" s="36"/>
      <c r="L18" s="36">
        <v>30</v>
      </c>
      <c r="M18" s="36"/>
      <c r="N18" s="36"/>
      <c r="O18" s="36"/>
      <c r="P18" s="36"/>
      <c r="Q18" s="37"/>
      <c r="R18" s="38" t="s">
        <v>31</v>
      </c>
      <c r="S18" s="18" t="s">
        <v>61</v>
      </c>
      <c r="T18" s="84" t="s">
        <v>62</v>
      </c>
    </row>
    <row r="19" spans="1:20" s="1" customFormat="1" ht="24.95" customHeight="1" x14ac:dyDescent="0.25">
      <c r="A19" s="4">
        <v>9</v>
      </c>
      <c r="B19" s="21" t="s">
        <v>79</v>
      </c>
      <c r="C19" s="34">
        <v>2</v>
      </c>
      <c r="D19" s="28">
        <f t="shared" si="1"/>
        <v>0</v>
      </c>
      <c r="E19" s="29">
        <f t="shared" si="2"/>
        <v>0.83333333333333337</v>
      </c>
      <c r="F19" s="30">
        <f t="shared" si="3"/>
        <v>60</v>
      </c>
      <c r="G19" s="35">
        <v>35</v>
      </c>
      <c r="H19" s="27">
        <f t="shared" si="0"/>
        <v>25</v>
      </c>
      <c r="I19" s="36"/>
      <c r="J19" s="36"/>
      <c r="K19" s="36"/>
      <c r="L19" s="36">
        <v>25</v>
      </c>
      <c r="M19" s="36"/>
      <c r="N19" s="36"/>
      <c r="O19" s="36"/>
      <c r="P19" s="36"/>
      <c r="Q19" s="37"/>
      <c r="R19" s="38" t="s">
        <v>31</v>
      </c>
      <c r="S19" s="18" t="s">
        <v>63</v>
      </c>
      <c r="T19" s="84" t="s">
        <v>64</v>
      </c>
    </row>
    <row r="20" spans="1:20" ht="24.95" customHeight="1" x14ac:dyDescent="0.25">
      <c r="A20" s="5">
        <v>10</v>
      </c>
      <c r="B20" s="22" t="s">
        <v>44</v>
      </c>
      <c r="C20" s="39">
        <v>2</v>
      </c>
      <c r="D20" s="28">
        <f t="shared" si="1"/>
        <v>0</v>
      </c>
      <c r="E20" s="29">
        <f t="shared" si="2"/>
        <v>1</v>
      </c>
      <c r="F20" s="30">
        <f t="shared" si="3"/>
        <v>60</v>
      </c>
      <c r="G20" s="40">
        <v>30</v>
      </c>
      <c r="H20" s="27">
        <f t="shared" si="0"/>
        <v>30</v>
      </c>
      <c r="I20" s="41"/>
      <c r="J20" s="41"/>
      <c r="K20" s="41"/>
      <c r="L20" s="41"/>
      <c r="M20" s="41"/>
      <c r="N20" s="41"/>
      <c r="O20" s="42">
        <v>30</v>
      </c>
      <c r="P20" s="41"/>
      <c r="Q20" s="43" t="s">
        <v>46</v>
      </c>
      <c r="R20" s="38" t="s">
        <v>31</v>
      </c>
      <c r="S20" s="23" t="s">
        <v>65</v>
      </c>
      <c r="T20" s="85" t="s">
        <v>66</v>
      </c>
    </row>
    <row r="21" spans="1:20" ht="24.95" customHeight="1" x14ac:dyDescent="0.25">
      <c r="A21" s="4">
        <v>11</v>
      </c>
      <c r="B21" s="22" t="s">
        <v>80</v>
      </c>
      <c r="C21" s="39">
        <v>2</v>
      </c>
      <c r="D21" s="28">
        <f t="shared" si="1"/>
        <v>0</v>
      </c>
      <c r="E21" s="29">
        <f t="shared" si="2"/>
        <v>1</v>
      </c>
      <c r="F21" s="30">
        <f t="shared" si="3"/>
        <v>60</v>
      </c>
      <c r="G21" s="40">
        <v>30</v>
      </c>
      <c r="H21" s="27">
        <f t="shared" si="0"/>
        <v>30</v>
      </c>
      <c r="I21" s="41"/>
      <c r="J21" s="41"/>
      <c r="K21" s="41"/>
      <c r="L21" s="41"/>
      <c r="M21" s="41"/>
      <c r="N21" s="41"/>
      <c r="O21" s="42">
        <v>30</v>
      </c>
      <c r="P21" s="41"/>
      <c r="Q21" s="43" t="s">
        <v>46</v>
      </c>
      <c r="R21" s="38" t="s">
        <v>31</v>
      </c>
      <c r="S21" s="23" t="s">
        <v>71</v>
      </c>
      <c r="T21" s="86" t="s">
        <v>72</v>
      </c>
    </row>
    <row r="22" spans="1:20" ht="24.95" customHeight="1" x14ac:dyDescent="0.25">
      <c r="A22" s="5">
        <v>12</v>
      </c>
      <c r="B22" s="22" t="s">
        <v>45</v>
      </c>
      <c r="C22" s="39"/>
      <c r="D22" s="28">
        <f t="shared" si="1"/>
        <v>0</v>
      </c>
      <c r="E22" s="29">
        <f t="shared" si="2"/>
        <v>0</v>
      </c>
      <c r="F22" s="30">
        <f t="shared" si="3"/>
        <v>30</v>
      </c>
      <c r="G22" s="40">
        <v>0</v>
      </c>
      <c r="H22" s="27">
        <f t="shared" si="0"/>
        <v>30</v>
      </c>
      <c r="I22" s="41"/>
      <c r="J22" s="41"/>
      <c r="K22" s="41"/>
      <c r="L22" s="41"/>
      <c r="M22" s="41"/>
      <c r="N22" s="41"/>
      <c r="O22" s="42">
        <v>30</v>
      </c>
      <c r="P22" s="41"/>
      <c r="Q22" s="43" t="s">
        <v>46</v>
      </c>
      <c r="R22" s="38" t="s">
        <v>31</v>
      </c>
      <c r="S22" s="23" t="s">
        <v>73</v>
      </c>
      <c r="T22" s="85" t="s">
        <v>74</v>
      </c>
    </row>
    <row r="23" spans="1:20" ht="24.95" customHeight="1" x14ac:dyDescent="0.25">
      <c r="A23" s="4">
        <v>13</v>
      </c>
      <c r="B23" s="22" t="s">
        <v>75</v>
      </c>
      <c r="C23" s="39"/>
      <c r="D23" s="28">
        <f t="shared" si="1"/>
        <v>0</v>
      </c>
      <c r="E23" s="29">
        <f t="shared" si="2"/>
        <v>0</v>
      </c>
      <c r="F23" s="30">
        <f t="shared" si="3"/>
        <v>5</v>
      </c>
      <c r="G23" s="40">
        <v>0</v>
      </c>
      <c r="H23" s="27">
        <f t="shared" si="0"/>
        <v>5</v>
      </c>
      <c r="I23" s="42">
        <v>5</v>
      </c>
      <c r="J23" s="41"/>
      <c r="K23" s="42">
        <v>5</v>
      </c>
      <c r="L23" s="41"/>
      <c r="M23" s="41"/>
      <c r="N23" s="41"/>
      <c r="O23" s="42"/>
      <c r="P23" s="41"/>
      <c r="Q23" s="44"/>
      <c r="R23" s="38" t="s">
        <v>31</v>
      </c>
      <c r="S23" s="23" t="s">
        <v>67</v>
      </c>
      <c r="T23" s="86" t="s">
        <v>68</v>
      </c>
    </row>
    <row r="24" spans="1:20" ht="24.95" customHeight="1" x14ac:dyDescent="0.25">
      <c r="A24" s="4">
        <v>14</v>
      </c>
      <c r="B24" s="22" t="s">
        <v>166</v>
      </c>
      <c r="C24" s="39"/>
      <c r="D24" s="28">
        <v>0</v>
      </c>
      <c r="E24" s="29">
        <v>0</v>
      </c>
      <c r="F24" s="30">
        <v>2</v>
      </c>
      <c r="G24" s="40">
        <v>0</v>
      </c>
      <c r="H24" s="27">
        <v>2</v>
      </c>
      <c r="I24" s="42">
        <v>2</v>
      </c>
      <c r="J24" s="41"/>
      <c r="K24" s="42"/>
      <c r="L24" s="41"/>
      <c r="M24" s="41"/>
      <c r="N24" s="41"/>
      <c r="O24" s="42"/>
      <c r="P24" s="41"/>
      <c r="Q24" s="44"/>
      <c r="R24" s="38" t="s">
        <v>31</v>
      </c>
      <c r="S24" s="93" t="s">
        <v>181</v>
      </c>
      <c r="T24" s="86" t="s">
        <v>180</v>
      </c>
    </row>
    <row r="25" spans="1:20" ht="24.95" customHeight="1" thickBot="1" x14ac:dyDescent="0.3">
      <c r="A25" s="5">
        <v>15</v>
      </c>
      <c r="B25" s="22" t="s">
        <v>76</v>
      </c>
      <c r="C25" s="39"/>
      <c r="D25" s="28">
        <f t="shared" si="1"/>
        <v>0</v>
      </c>
      <c r="E25" s="29">
        <f t="shared" si="2"/>
        <v>0</v>
      </c>
      <c r="F25" s="30">
        <f t="shared" si="3"/>
        <v>2</v>
      </c>
      <c r="G25" s="40">
        <v>0</v>
      </c>
      <c r="H25" s="27">
        <f t="shared" si="0"/>
        <v>2</v>
      </c>
      <c r="I25" s="42">
        <v>2</v>
      </c>
      <c r="J25" s="41"/>
      <c r="K25" s="42">
        <v>2</v>
      </c>
      <c r="L25" s="41"/>
      <c r="M25" s="41"/>
      <c r="N25" s="41"/>
      <c r="O25" s="42"/>
      <c r="P25" s="41"/>
      <c r="Q25" s="44"/>
      <c r="R25" s="38" t="s">
        <v>31</v>
      </c>
      <c r="S25" s="23" t="s">
        <v>69</v>
      </c>
      <c r="T25" s="85" t="s">
        <v>70</v>
      </c>
    </row>
    <row r="26" spans="1:20" ht="26.85" customHeight="1" thickBot="1" x14ac:dyDescent="0.3">
      <c r="A26" s="162" t="s">
        <v>6</v>
      </c>
      <c r="B26" s="163"/>
      <c r="C26" s="14">
        <f t="shared" ref="C26:P26" si="4">SUM(C11:C25)</f>
        <v>26</v>
      </c>
      <c r="D26" s="10">
        <f t="shared" si="4"/>
        <v>0</v>
      </c>
      <c r="E26" s="11">
        <f t="shared" si="4"/>
        <v>16</v>
      </c>
      <c r="F26" s="15">
        <f t="shared" si="4"/>
        <v>819</v>
      </c>
      <c r="G26" s="15">
        <f t="shared" si="4"/>
        <v>300</v>
      </c>
      <c r="H26" s="15">
        <f t="shared" si="4"/>
        <v>519</v>
      </c>
      <c r="I26" s="15">
        <f t="shared" si="4"/>
        <v>120</v>
      </c>
      <c r="J26" s="15">
        <f t="shared" si="4"/>
        <v>0</v>
      </c>
      <c r="K26" s="15">
        <f t="shared" si="4"/>
        <v>7</v>
      </c>
      <c r="L26" s="15">
        <f t="shared" si="4"/>
        <v>110</v>
      </c>
      <c r="M26" s="15">
        <f t="shared" si="4"/>
        <v>0</v>
      </c>
      <c r="N26" s="15">
        <f t="shared" si="4"/>
        <v>0</v>
      </c>
      <c r="O26" s="15">
        <f t="shared" si="4"/>
        <v>289</v>
      </c>
      <c r="P26" s="15">
        <f t="shared" si="4"/>
        <v>0</v>
      </c>
      <c r="Q26" s="7"/>
      <c r="R26" s="6"/>
      <c r="S26" s="24" t="s">
        <v>14</v>
      </c>
      <c r="T26" s="87" t="s">
        <v>14</v>
      </c>
    </row>
    <row r="28" spans="1:20" x14ac:dyDescent="0.25">
      <c r="B28" s="17"/>
    </row>
    <row r="29" spans="1:20" x14ac:dyDescent="0.25">
      <c r="B29" s="17"/>
    </row>
    <row r="30" spans="1:20" x14ac:dyDescent="0.25">
      <c r="B30" s="17"/>
    </row>
  </sheetData>
  <mergeCells count="42"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J9:J10"/>
    <mergeCell ref="A26:B26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C9:C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</mergeCell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opLeftCell="A7" zoomScaleNormal="100" workbookViewId="0">
      <selection activeCell="R9" sqref="A9:R1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1" width="10.7109375" style="16" customWidth="1"/>
    <col min="12" max="12" width="10.7109375" style="56" customWidth="1"/>
    <col min="13" max="16" width="10.7109375" style="16" customWidth="1"/>
    <col min="17" max="17" width="10.7109375" customWidth="1"/>
    <col min="18" max="18" width="18.28515625" customWidth="1"/>
    <col min="19" max="19" width="18.28515625" style="26" hidden="1" customWidth="1"/>
    <col min="20" max="20" width="18.28515625" style="88" hidden="1" customWidth="1"/>
    <col min="21" max="21" width="21.5703125" hidden="1" customWidth="1"/>
  </cols>
  <sheetData>
    <row r="1" spans="1:21" ht="20.25" thickTop="1" thickBot="1" x14ac:dyDescent="0.3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2"/>
    </row>
    <row r="2" spans="1:21" ht="18.75" x14ac:dyDescent="0.3">
      <c r="A2" s="133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5"/>
    </row>
    <row r="3" spans="1:21" ht="19.5" thickBot="1" x14ac:dyDescent="0.35">
      <c r="A3" s="164" t="s">
        <v>29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1" ht="27.6" customHeight="1" x14ac:dyDescent="0.25">
      <c r="A4" s="167" t="s">
        <v>186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 t="s">
        <v>81</v>
      </c>
      <c r="M4" s="168"/>
      <c r="N4" s="168"/>
      <c r="O4" s="168"/>
      <c r="P4" s="168"/>
      <c r="Q4" s="168"/>
      <c r="R4" s="138" t="s">
        <v>177</v>
      </c>
      <c r="S4" s="139"/>
      <c r="T4" s="140"/>
    </row>
    <row r="5" spans="1:21" ht="15.75" thickBot="1" x14ac:dyDescent="0.3">
      <c r="A5" s="136" t="s">
        <v>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 t="s">
        <v>30</v>
      </c>
      <c r="M5" s="137"/>
      <c r="N5" s="137"/>
      <c r="O5" s="137"/>
      <c r="P5" s="137"/>
      <c r="Q5" s="137"/>
      <c r="R5" s="172" t="s">
        <v>36</v>
      </c>
      <c r="S5" s="173"/>
      <c r="T5" s="174"/>
    </row>
    <row r="6" spans="1:21" x14ac:dyDescent="0.25">
      <c r="A6" s="141" t="s">
        <v>15</v>
      </c>
      <c r="B6" s="144" t="s">
        <v>13</v>
      </c>
      <c r="C6" s="180" t="s">
        <v>4</v>
      </c>
      <c r="D6" s="181"/>
      <c r="E6" s="182"/>
      <c r="F6" s="147" t="s">
        <v>20</v>
      </c>
      <c r="G6" s="147" t="s">
        <v>16</v>
      </c>
      <c r="H6" s="177" t="s">
        <v>19</v>
      </c>
      <c r="I6" s="178"/>
      <c r="J6" s="178"/>
      <c r="K6" s="178"/>
      <c r="L6" s="178"/>
      <c r="M6" s="178"/>
      <c r="N6" s="178"/>
      <c r="O6" s="178"/>
      <c r="P6" s="178"/>
      <c r="Q6" s="179"/>
      <c r="R6" s="150" t="s">
        <v>5</v>
      </c>
      <c r="S6" s="153" t="s">
        <v>33</v>
      </c>
      <c r="T6" s="206" t="s">
        <v>7</v>
      </c>
    </row>
    <row r="7" spans="1:21" x14ac:dyDescent="0.25">
      <c r="A7" s="142"/>
      <c r="B7" s="145"/>
      <c r="C7" s="160" t="s">
        <v>4</v>
      </c>
      <c r="D7" s="185" t="s">
        <v>25</v>
      </c>
      <c r="E7" s="183" t="s">
        <v>21</v>
      </c>
      <c r="F7" s="148"/>
      <c r="G7" s="148"/>
      <c r="H7" s="175" t="s">
        <v>18</v>
      </c>
      <c r="I7" s="169" t="s">
        <v>1</v>
      </c>
      <c r="J7" s="169"/>
      <c r="K7" s="169"/>
      <c r="L7" s="157" t="s">
        <v>2</v>
      </c>
      <c r="M7" s="158"/>
      <c r="N7" s="159"/>
      <c r="O7" s="170" t="s">
        <v>3</v>
      </c>
      <c r="P7" s="170"/>
      <c r="Q7" s="171"/>
      <c r="R7" s="151"/>
      <c r="S7" s="154"/>
      <c r="T7" s="207"/>
    </row>
    <row r="8" spans="1:21" s="1" customFormat="1" ht="82.15" customHeight="1" thickBot="1" x14ac:dyDescent="0.3">
      <c r="A8" s="143"/>
      <c r="B8" s="146"/>
      <c r="C8" s="161"/>
      <c r="D8" s="186"/>
      <c r="E8" s="184"/>
      <c r="F8" s="149"/>
      <c r="G8" s="149"/>
      <c r="H8" s="176"/>
      <c r="I8" s="12" t="s">
        <v>10</v>
      </c>
      <c r="J8" s="12" t="s">
        <v>24</v>
      </c>
      <c r="K8" s="13" t="s">
        <v>8</v>
      </c>
      <c r="L8" s="12" t="s">
        <v>11</v>
      </c>
      <c r="M8" s="12" t="s">
        <v>24</v>
      </c>
      <c r="N8" s="12" t="s">
        <v>8</v>
      </c>
      <c r="O8" s="12" t="s">
        <v>12</v>
      </c>
      <c r="P8" s="13" t="s">
        <v>17</v>
      </c>
      <c r="Q8" s="8" t="s">
        <v>9</v>
      </c>
      <c r="R8" s="152"/>
      <c r="S8" s="155"/>
      <c r="T8" s="208"/>
    </row>
    <row r="9" spans="1:21" s="9" customFormat="1" ht="12" x14ac:dyDescent="0.25">
      <c r="A9" s="187">
        <v>1</v>
      </c>
      <c r="B9" s="189">
        <v>2</v>
      </c>
      <c r="C9" s="191">
        <v>3</v>
      </c>
      <c r="D9" s="119">
        <v>4</v>
      </c>
      <c r="E9" s="120">
        <v>5</v>
      </c>
      <c r="F9" s="121">
        <v>6</v>
      </c>
      <c r="G9" s="193">
        <v>7</v>
      </c>
      <c r="H9" s="122">
        <v>8</v>
      </c>
      <c r="I9" s="195">
        <v>9</v>
      </c>
      <c r="J9" s="203">
        <v>10</v>
      </c>
      <c r="K9" s="195">
        <v>11</v>
      </c>
      <c r="L9" s="195">
        <v>12</v>
      </c>
      <c r="M9" s="203">
        <v>13</v>
      </c>
      <c r="N9" s="195">
        <v>14</v>
      </c>
      <c r="O9" s="195">
        <v>15</v>
      </c>
      <c r="P9" s="195">
        <v>16</v>
      </c>
      <c r="Q9" s="197">
        <v>17</v>
      </c>
      <c r="R9" s="199">
        <v>18</v>
      </c>
      <c r="S9" s="201">
        <v>19</v>
      </c>
      <c r="T9" s="209">
        <v>20</v>
      </c>
    </row>
    <row r="10" spans="1:21" s="1" customFormat="1" ht="45.75" thickBot="1" x14ac:dyDescent="0.3">
      <c r="A10" s="188"/>
      <c r="B10" s="190"/>
      <c r="C10" s="192"/>
      <c r="D10" s="123" t="s">
        <v>26</v>
      </c>
      <c r="E10" s="124" t="s">
        <v>28</v>
      </c>
      <c r="F10" s="125" t="s">
        <v>23</v>
      </c>
      <c r="G10" s="194"/>
      <c r="H10" s="126" t="s">
        <v>27</v>
      </c>
      <c r="I10" s="196"/>
      <c r="J10" s="204"/>
      <c r="K10" s="196"/>
      <c r="L10" s="196"/>
      <c r="M10" s="204"/>
      <c r="N10" s="196"/>
      <c r="O10" s="196"/>
      <c r="P10" s="196"/>
      <c r="Q10" s="198"/>
      <c r="R10" s="200"/>
      <c r="S10" s="202"/>
      <c r="T10" s="210"/>
    </row>
    <row r="11" spans="1:21" s="1" customFormat="1" ht="22.5" x14ac:dyDescent="0.2">
      <c r="A11" s="4">
        <v>1</v>
      </c>
      <c r="B11" s="19" t="s">
        <v>82</v>
      </c>
      <c r="C11" s="27">
        <v>2</v>
      </c>
      <c r="D11" s="28">
        <f>(J11+K11+M11+N11)*C11/F11</f>
        <v>0.33333333333333331</v>
      </c>
      <c r="E11" s="29">
        <f>(I11-K11+L11-N11+O11)*C11/F11</f>
        <v>1</v>
      </c>
      <c r="F11" s="30">
        <f>G11+H11</f>
        <v>60</v>
      </c>
      <c r="G11" s="30">
        <v>30</v>
      </c>
      <c r="H11" s="27">
        <f t="shared" ref="H11:H25" si="0">I11+L11+O11</f>
        <v>30</v>
      </c>
      <c r="I11" s="31">
        <v>10</v>
      </c>
      <c r="J11" s="31">
        <v>10</v>
      </c>
      <c r="K11" s="31"/>
      <c r="L11" s="31">
        <v>20</v>
      </c>
      <c r="M11" s="31"/>
      <c r="N11" s="31"/>
      <c r="O11" s="31"/>
      <c r="P11" s="31"/>
      <c r="Q11" s="32"/>
      <c r="R11" s="33" t="s">
        <v>31</v>
      </c>
      <c r="S11" s="2" t="s">
        <v>83</v>
      </c>
      <c r="T11" s="89" t="s">
        <v>183</v>
      </c>
    </row>
    <row r="12" spans="1:21" s="1" customFormat="1" ht="22.5" x14ac:dyDescent="0.2">
      <c r="A12" s="5">
        <v>2</v>
      </c>
      <c r="B12" s="20" t="s">
        <v>84</v>
      </c>
      <c r="C12" s="34">
        <v>3</v>
      </c>
      <c r="D12" s="28">
        <f t="shared" ref="D12:D25" si="1">(J12+K12+M12+N12)*C12/F12</f>
        <v>0.66666666666666663</v>
      </c>
      <c r="E12" s="29">
        <f t="shared" ref="E12:E25" si="2">(I12-K12+L12-N12+O12)*C12/F12</f>
        <v>1.3</v>
      </c>
      <c r="F12" s="30">
        <f t="shared" ref="F12:F25" si="3">G12+H12</f>
        <v>90</v>
      </c>
      <c r="G12" s="35">
        <v>45</v>
      </c>
      <c r="H12" s="27">
        <f t="shared" si="0"/>
        <v>45</v>
      </c>
      <c r="I12" s="36">
        <v>20</v>
      </c>
      <c r="J12" s="36">
        <v>14</v>
      </c>
      <c r="K12" s="36">
        <v>6</v>
      </c>
      <c r="L12" s="36"/>
      <c r="M12" s="36"/>
      <c r="N12" s="36"/>
      <c r="O12" s="36">
        <v>25</v>
      </c>
      <c r="P12" s="36"/>
      <c r="Q12" s="37" t="s">
        <v>46</v>
      </c>
      <c r="R12" s="38" t="s">
        <v>32</v>
      </c>
      <c r="S12" s="45" t="s">
        <v>85</v>
      </c>
      <c r="T12" s="90" t="s">
        <v>86</v>
      </c>
      <c r="U12" s="95" t="s">
        <v>182</v>
      </c>
    </row>
    <row r="13" spans="1:21" s="1" customFormat="1" ht="33.75" x14ac:dyDescent="0.2">
      <c r="A13" s="4">
        <v>3</v>
      </c>
      <c r="B13" s="20" t="s">
        <v>87</v>
      </c>
      <c r="C13" s="34">
        <v>2</v>
      </c>
      <c r="D13" s="28">
        <f t="shared" si="1"/>
        <v>0</v>
      </c>
      <c r="E13" s="29">
        <f t="shared" si="2"/>
        <v>1</v>
      </c>
      <c r="F13" s="30">
        <f t="shared" si="3"/>
        <v>60</v>
      </c>
      <c r="G13" s="35">
        <v>30</v>
      </c>
      <c r="H13" s="27">
        <f t="shared" si="0"/>
        <v>30</v>
      </c>
      <c r="I13" s="36">
        <v>6</v>
      </c>
      <c r="J13" s="94"/>
      <c r="K13" s="36"/>
      <c r="L13" s="36">
        <v>6</v>
      </c>
      <c r="M13" s="94"/>
      <c r="N13" s="36"/>
      <c r="O13" s="36">
        <v>18</v>
      </c>
      <c r="P13" s="36"/>
      <c r="Q13" s="37" t="s">
        <v>88</v>
      </c>
      <c r="R13" s="33" t="s">
        <v>31</v>
      </c>
      <c r="S13" s="45" t="s">
        <v>89</v>
      </c>
      <c r="T13" s="90" t="s">
        <v>184</v>
      </c>
    </row>
    <row r="14" spans="1:21" s="1" customFormat="1" ht="22.5" x14ac:dyDescent="0.25">
      <c r="A14" s="5">
        <v>4</v>
      </c>
      <c r="B14" s="21" t="s">
        <v>91</v>
      </c>
      <c r="C14" s="34">
        <v>2</v>
      </c>
      <c r="D14" s="28">
        <f t="shared" si="1"/>
        <v>0</v>
      </c>
      <c r="E14" s="29">
        <f t="shared" si="2"/>
        <v>1.1666666666666667</v>
      </c>
      <c r="F14" s="30">
        <f t="shared" si="3"/>
        <v>60</v>
      </c>
      <c r="G14" s="35">
        <v>25</v>
      </c>
      <c r="H14" s="27">
        <f t="shared" si="0"/>
        <v>35</v>
      </c>
      <c r="I14" s="36">
        <v>15</v>
      </c>
      <c r="J14" s="36"/>
      <c r="K14" s="36"/>
      <c r="L14" s="36">
        <v>5</v>
      </c>
      <c r="M14" s="36"/>
      <c r="N14" s="36"/>
      <c r="O14" s="36">
        <v>15</v>
      </c>
      <c r="P14" s="36"/>
      <c r="Q14" s="37" t="s">
        <v>22</v>
      </c>
      <c r="R14" s="38" t="s">
        <v>32</v>
      </c>
      <c r="S14" s="45" t="s">
        <v>55</v>
      </c>
      <c r="T14" s="90" t="s">
        <v>167</v>
      </c>
    </row>
    <row r="15" spans="1:21" s="1" customFormat="1" ht="45" x14ac:dyDescent="0.25">
      <c r="A15" s="4">
        <v>5</v>
      </c>
      <c r="B15" s="21" t="s">
        <v>92</v>
      </c>
      <c r="C15" s="34">
        <v>3</v>
      </c>
      <c r="D15" s="28">
        <f t="shared" si="1"/>
        <v>0</v>
      </c>
      <c r="E15" s="29">
        <f t="shared" si="2"/>
        <v>2</v>
      </c>
      <c r="F15" s="30">
        <f t="shared" si="3"/>
        <v>90</v>
      </c>
      <c r="G15" s="35">
        <v>30</v>
      </c>
      <c r="H15" s="27">
        <f t="shared" si="0"/>
        <v>60</v>
      </c>
      <c r="I15" s="36"/>
      <c r="J15" s="36"/>
      <c r="K15" s="36"/>
      <c r="L15" s="36">
        <v>40</v>
      </c>
      <c r="M15" s="36"/>
      <c r="N15" s="36"/>
      <c r="O15" s="36">
        <v>20</v>
      </c>
      <c r="P15" s="36"/>
      <c r="Q15" s="37" t="s">
        <v>22</v>
      </c>
      <c r="R15" s="38" t="s">
        <v>31</v>
      </c>
      <c r="S15" s="45" t="s">
        <v>93</v>
      </c>
      <c r="T15" s="90" t="s">
        <v>169</v>
      </c>
    </row>
    <row r="16" spans="1:21" s="1" customFormat="1" ht="38.25" x14ac:dyDescent="0.25">
      <c r="A16" s="5">
        <v>6</v>
      </c>
      <c r="B16" s="21" t="s">
        <v>94</v>
      </c>
      <c r="C16" s="34">
        <v>6</v>
      </c>
      <c r="D16" s="28">
        <f t="shared" si="1"/>
        <v>0</v>
      </c>
      <c r="E16" s="29">
        <f t="shared" si="2"/>
        <v>3.5</v>
      </c>
      <c r="F16" s="30">
        <f t="shared" si="3"/>
        <v>180</v>
      </c>
      <c r="G16" s="35">
        <v>75</v>
      </c>
      <c r="H16" s="27">
        <f t="shared" si="0"/>
        <v>105</v>
      </c>
      <c r="I16" s="36">
        <v>37</v>
      </c>
      <c r="J16" s="36"/>
      <c r="K16" s="36"/>
      <c r="L16" s="36"/>
      <c r="M16" s="36"/>
      <c r="N16" s="36"/>
      <c r="O16" s="36">
        <v>68</v>
      </c>
      <c r="P16" s="36"/>
      <c r="Q16" s="37" t="s">
        <v>46</v>
      </c>
      <c r="R16" s="38" t="s">
        <v>32</v>
      </c>
      <c r="S16" s="45" t="s">
        <v>57</v>
      </c>
      <c r="T16" s="90" t="s">
        <v>95</v>
      </c>
    </row>
    <row r="17" spans="1:20" s="1" customFormat="1" ht="45" x14ac:dyDescent="0.25">
      <c r="A17" s="4">
        <v>7</v>
      </c>
      <c r="B17" s="21" t="s">
        <v>96</v>
      </c>
      <c r="C17" s="34">
        <v>2</v>
      </c>
      <c r="D17" s="28">
        <f t="shared" si="1"/>
        <v>0</v>
      </c>
      <c r="E17" s="29">
        <f t="shared" si="2"/>
        <v>1</v>
      </c>
      <c r="F17" s="30">
        <f t="shared" si="3"/>
        <v>60</v>
      </c>
      <c r="G17" s="35">
        <v>30</v>
      </c>
      <c r="H17" s="27">
        <f t="shared" si="0"/>
        <v>30</v>
      </c>
      <c r="I17" s="36"/>
      <c r="J17" s="36"/>
      <c r="K17" s="36"/>
      <c r="L17" s="36"/>
      <c r="M17" s="36"/>
      <c r="N17" s="36"/>
      <c r="O17" s="36">
        <v>30</v>
      </c>
      <c r="P17" s="36"/>
      <c r="Q17" s="37" t="s">
        <v>88</v>
      </c>
      <c r="R17" s="38" t="s">
        <v>31</v>
      </c>
      <c r="S17" s="45" t="s">
        <v>93</v>
      </c>
      <c r="T17" s="90" t="s">
        <v>169</v>
      </c>
    </row>
    <row r="18" spans="1:20" s="1" customFormat="1" ht="33.75" x14ac:dyDescent="0.25">
      <c r="A18" s="5">
        <v>8</v>
      </c>
      <c r="B18" s="21" t="s">
        <v>97</v>
      </c>
      <c r="C18" s="34">
        <v>2</v>
      </c>
      <c r="D18" s="28">
        <f t="shared" si="1"/>
        <v>0</v>
      </c>
      <c r="E18" s="29">
        <f t="shared" si="2"/>
        <v>0.83333333333333337</v>
      </c>
      <c r="F18" s="30">
        <f t="shared" si="3"/>
        <v>60</v>
      </c>
      <c r="G18" s="35">
        <v>35</v>
      </c>
      <c r="H18" s="27">
        <f t="shared" si="0"/>
        <v>25</v>
      </c>
      <c r="I18" s="36">
        <v>5</v>
      </c>
      <c r="J18" s="36"/>
      <c r="K18" s="36"/>
      <c r="L18" s="36">
        <v>20</v>
      </c>
      <c r="M18" s="36"/>
      <c r="N18" s="36"/>
      <c r="O18" s="36"/>
      <c r="P18" s="36"/>
      <c r="Q18" s="37"/>
      <c r="R18" s="38" t="s">
        <v>31</v>
      </c>
      <c r="S18" s="45" t="s">
        <v>98</v>
      </c>
      <c r="T18" s="90" t="s">
        <v>99</v>
      </c>
    </row>
    <row r="19" spans="1:20" s="1" customFormat="1" ht="25.5" x14ac:dyDescent="0.25">
      <c r="A19" s="4">
        <v>9</v>
      </c>
      <c r="B19" s="21" t="s">
        <v>100</v>
      </c>
      <c r="C19" s="34">
        <v>1</v>
      </c>
      <c r="D19" s="28">
        <f t="shared" si="1"/>
        <v>0</v>
      </c>
      <c r="E19" s="29">
        <f t="shared" si="2"/>
        <v>0.83333333333333337</v>
      </c>
      <c r="F19" s="30">
        <f t="shared" si="3"/>
        <v>30</v>
      </c>
      <c r="G19" s="35">
        <v>5</v>
      </c>
      <c r="H19" s="27">
        <f t="shared" si="0"/>
        <v>25</v>
      </c>
      <c r="I19" s="36"/>
      <c r="J19" s="36"/>
      <c r="K19" s="36"/>
      <c r="L19" s="36"/>
      <c r="M19" s="36"/>
      <c r="N19" s="36"/>
      <c r="O19" s="36">
        <v>25</v>
      </c>
      <c r="P19" s="36"/>
      <c r="Q19" s="37" t="s">
        <v>46</v>
      </c>
      <c r="R19" s="38" t="s">
        <v>31</v>
      </c>
      <c r="S19" s="45" t="s">
        <v>61</v>
      </c>
      <c r="T19" s="90" t="s">
        <v>62</v>
      </c>
    </row>
    <row r="20" spans="1:20" x14ac:dyDescent="0.25">
      <c r="A20" s="5">
        <v>10</v>
      </c>
      <c r="B20" s="22" t="s">
        <v>101</v>
      </c>
      <c r="C20" s="46">
        <v>1</v>
      </c>
      <c r="D20" s="28">
        <f t="shared" si="1"/>
        <v>0</v>
      </c>
      <c r="E20" s="29">
        <f t="shared" si="2"/>
        <v>0.33333333333333331</v>
      </c>
      <c r="F20" s="30">
        <f t="shared" si="3"/>
        <v>30</v>
      </c>
      <c r="G20" s="47">
        <v>20</v>
      </c>
      <c r="H20" s="27">
        <f t="shared" si="0"/>
        <v>10</v>
      </c>
      <c r="I20" s="48"/>
      <c r="J20" s="48"/>
      <c r="K20" s="48"/>
      <c r="L20" s="49">
        <v>10</v>
      </c>
      <c r="M20" s="48"/>
      <c r="N20" s="48"/>
      <c r="O20" s="49"/>
      <c r="P20" s="48"/>
      <c r="Q20" s="50"/>
      <c r="R20" s="38" t="s">
        <v>31</v>
      </c>
      <c r="S20" s="23" t="s">
        <v>59</v>
      </c>
      <c r="T20" s="91" t="s">
        <v>102</v>
      </c>
    </row>
    <row r="21" spans="1:20" ht="34.5" x14ac:dyDescent="0.25">
      <c r="A21" s="4">
        <v>11</v>
      </c>
      <c r="B21" s="51" t="s">
        <v>103</v>
      </c>
      <c r="C21" s="46">
        <v>1</v>
      </c>
      <c r="D21" s="28">
        <f t="shared" si="1"/>
        <v>0</v>
      </c>
      <c r="E21" s="29">
        <f t="shared" si="2"/>
        <v>0.5</v>
      </c>
      <c r="F21" s="30">
        <f t="shared" si="3"/>
        <v>30</v>
      </c>
      <c r="G21" s="47">
        <v>15</v>
      </c>
      <c r="H21" s="27">
        <f t="shared" si="0"/>
        <v>15</v>
      </c>
      <c r="I21" s="48"/>
      <c r="J21" s="48"/>
      <c r="K21" s="48"/>
      <c r="L21" s="49">
        <v>15</v>
      </c>
      <c r="M21" s="48"/>
      <c r="N21" s="48"/>
      <c r="O21" s="49"/>
      <c r="P21" s="48"/>
      <c r="Q21" s="50"/>
      <c r="R21" s="38" t="s">
        <v>31</v>
      </c>
      <c r="S21" s="93" t="s">
        <v>104</v>
      </c>
      <c r="T21" s="91" t="s">
        <v>105</v>
      </c>
    </row>
    <row r="22" spans="1:20" x14ac:dyDescent="0.25">
      <c r="A22" s="5">
        <v>12</v>
      </c>
      <c r="B22" s="22" t="s">
        <v>106</v>
      </c>
      <c r="C22" s="46">
        <v>2</v>
      </c>
      <c r="D22" s="28">
        <f t="shared" si="1"/>
        <v>0</v>
      </c>
      <c r="E22" s="29">
        <f t="shared" si="2"/>
        <v>1</v>
      </c>
      <c r="F22" s="30">
        <f t="shared" si="3"/>
        <v>60</v>
      </c>
      <c r="G22" s="47">
        <v>30</v>
      </c>
      <c r="H22" s="27">
        <f t="shared" si="0"/>
        <v>30</v>
      </c>
      <c r="I22" s="48"/>
      <c r="J22" s="48"/>
      <c r="K22" s="48"/>
      <c r="L22" s="49"/>
      <c r="M22" s="48"/>
      <c r="N22" s="48"/>
      <c r="O22" s="49">
        <v>30</v>
      </c>
      <c r="P22" s="48"/>
      <c r="Q22" s="50"/>
      <c r="R22" s="38" t="s">
        <v>31</v>
      </c>
      <c r="S22" s="23" t="s">
        <v>71</v>
      </c>
      <c r="T22" s="91" t="s">
        <v>72</v>
      </c>
    </row>
    <row r="23" spans="1:20" x14ac:dyDescent="0.25">
      <c r="A23" s="4">
        <v>13</v>
      </c>
      <c r="B23" s="22" t="s">
        <v>45</v>
      </c>
      <c r="C23" s="46">
        <v>0</v>
      </c>
      <c r="D23" s="28">
        <f t="shared" si="1"/>
        <v>0</v>
      </c>
      <c r="E23" s="29">
        <f t="shared" si="2"/>
        <v>0</v>
      </c>
      <c r="F23" s="30">
        <f t="shared" si="3"/>
        <v>30</v>
      </c>
      <c r="G23" s="47">
        <v>0</v>
      </c>
      <c r="H23" s="27">
        <f t="shared" si="0"/>
        <v>30</v>
      </c>
      <c r="I23" s="49"/>
      <c r="J23" s="48"/>
      <c r="K23" s="49"/>
      <c r="L23" s="49"/>
      <c r="M23" s="48"/>
      <c r="N23" s="48"/>
      <c r="O23" s="49">
        <v>30</v>
      </c>
      <c r="P23" s="48"/>
      <c r="Q23" s="50"/>
      <c r="R23" s="38" t="s">
        <v>31</v>
      </c>
      <c r="S23" s="23" t="s">
        <v>73</v>
      </c>
      <c r="T23" s="91" t="s">
        <v>74</v>
      </c>
    </row>
    <row r="24" spans="1:20" x14ac:dyDescent="0.25">
      <c r="A24" s="5">
        <v>14</v>
      </c>
      <c r="B24" s="22" t="s">
        <v>107</v>
      </c>
      <c r="C24" s="46">
        <v>3</v>
      </c>
      <c r="D24" s="28">
        <f t="shared" si="1"/>
        <v>0</v>
      </c>
      <c r="E24" s="29">
        <f t="shared" si="2"/>
        <v>0</v>
      </c>
      <c r="F24" s="30">
        <f t="shared" si="3"/>
        <v>45</v>
      </c>
      <c r="G24" s="47">
        <v>45</v>
      </c>
      <c r="H24" s="27">
        <f t="shared" si="0"/>
        <v>0</v>
      </c>
      <c r="I24" s="49"/>
      <c r="J24" s="48"/>
      <c r="K24" s="49"/>
      <c r="L24" s="49"/>
      <c r="M24" s="48"/>
      <c r="N24" s="48"/>
      <c r="O24" s="49"/>
      <c r="P24" s="48"/>
      <c r="Q24" s="52"/>
      <c r="R24" s="38" t="s">
        <v>31</v>
      </c>
      <c r="S24" s="23"/>
      <c r="T24" s="91"/>
    </row>
    <row r="25" spans="1:20" ht="15.75" thickBot="1" x14ac:dyDescent="0.3">
      <c r="A25" s="53">
        <v>15</v>
      </c>
      <c r="B25" s="54" t="s">
        <v>108</v>
      </c>
      <c r="C25" s="46">
        <v>4</v>
      </c>
      <c r="D25" s="28">
        <f t="shared" si="1"/>
        <v>0</v>
      </c>
      <c r="E25" s="29">
        <f t="shared" si="2"/>
        <v>3</v>
      </c>
      <c r="F25" s="30">
        <f t="shared" si="3"/>
        <v>100</v>
      </c>
      <c r="G25" s="47">
        <v>25</v>
      </c>
      <c r="H25" s="27">
        <f t="shared" si="0"/>
        <v>75</v>
      </c>
      <c r="I25" s="48"/>
      <c r="J25" s="48"/>
      <c r="K25" s="48"/>
      <c r="L25" s="49"/>
      <c r="M25" s="48"/>
      <c r="N25" s="48"/>
      <c r="O25" s="49">
        <v>75</v>
      </c>
      <c r="P25" s="48"/>
      <c r="Q25" s="52"/>
      <c r="R25" s="38" t="s">
        <v>31</v>
      </c>
      <c r="S25" s="23" t="s">
        <v>55</v>
      </c>
      <c r="T25" s="91" t="s">
        <v>109</v>
      </c>
    </row>
    <row r="26" spans="1:20" ht="15.75" thickBot="1" x14ac:dyDescent="0.3">
      <c r="A26" s="162" t="s">
        <v>6</v>
      </c>
      <c r="B26" s="163"/>
      <c r="C26" s="14">
        <f t="shared" ref="C26:P26" si="4">SUM(C11:C25)</f>
        <v>34</v>
      </c>
      <c r="D26" s="10">
        <f t="shared" si="4"/>
        <v>1</v>
      </c>
      <c r="E26" s="11">
        <f t="shared" si="4"/>
        <v>17.466666666666669</v>
      </c>
      <c r="F26" s="15">
        <f t="shared" si="4"/>
        <v>985</v>
      </c>
      <c r="G26" s="15">
        <f t="shared" si="4"/>
        <v>440</v>
      </c>
      <c r="H26" s="15">
        <f t="shared" si="4"/>
        <v>545</v>
      </c>
      <c r="I26" s="15">
        <f t="shared" si="4"/>
        <v>93</v>
      </c>
      <c r="J26" s="15">
        <f t="shared" si="4"/>
        <v>24</v>
      </c>
      <c r="K26" s="15">
        <f t="shared" si="4"/>
        <v>6</v>
      </c>
      <c r="L26" s="55">
        <f t="shared" si="4"/>
        <v>116</v>
      </c>
      <c r="M26" s="15">
        <f t="shared" si="4"/>
        <v>0</v>
      </c>
      <c r="N26" s="15">
        <f t="shared" si="4"/>
        <v>0</v>
      </c>
      <c r="O26" s="15">
        <f t="shared" si="4"/>
        <v>336</v>
      </c>
      <c r="P26" s="15">
        <f t="shared" si="4"/>
        <v>0</v>
      </c>
      <c r="Q26" s="7"/>
      <c r="R26" s="6"/>
      <c r="S26" s="24" t="s">
        <v>14</v>
      </c>
      <c r="T26" s="92" t="s">
        <v>14</v>
      </c>
    </row>
    <row r="28" spans="1:20" x14ac:dyDescent="0.25">
      <c r="B28" s="17"/>
    </row>
    <row r="29" spans="1:20" x14ac:dyDescent="0.25">
      <c r="B29" s="17"/>
    </row>
    <row r="30" spans="1:20" x14ac:dyDescent="0.25">
      <c r="B30" s="17"/>
    </row>
  </sheetData>
  <mergeCells count="42">
    <mergeCell ref="I7:K7"/>
    <mergeCell ref="L7:N7"/>
    <mergeCell ref="O7:Q7"/>
    <mergeCell ref="A26:B26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51" orientation="landscape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opLeftCell="A4" zoomScale="80" zoomScaleNormal="80" workbookViewId="0">
      <selection activeCell="S11" sqref="S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6" customWidth="1"/>
    <col min="17" max="17" width="10.7109375" customWidth="1"/>
    <col min="18" max="18" width="18.28515625" customWidth="1"/>
    <col min="19" max="19" width="18.28515625" style="26" hidden="1" customWidth="1"/>
    <col min="20" max="20" width="18.28515625" style="88" hidden="1" customWidth="1"/>
    <col min="21" max="21" width="18.28515625" customWidth="1"/>
  </cols>
  <sheetData>
    <row r="1" spans="1:21" ht="20.25" thickTop="1" thickBot="1" x14ac:dyDescent="0.3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2"/>
    </row>
    <row r="2" spans="1:21" ht="18.75" x14ac:dyDescent="0.3">
      <c r="A2" s="133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5"/>
    </row>
    <row r="3" spans="1:21" ht="19.5" thickBot="1" x14ac:dyDescent="0.35">
      <c r="A3" s="164" t="s">
        <v>29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1" x14ac:dyDescent="0.25">
      <c r="A4" s="167" t="s">
        <v>110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 t="s">
        <v>111</v>
      </c>
      <c r="M4" s="168"/>
      <c r="N4" s="168"/>
      <c r="O4" s="168"/>
      <c r="P4" s="168"/>
      <c r="Q4" s="168"/>
      <c r="R4" s="211" t="s">
        <v>187</v>
      </c>
      <c r="S4" s="212"/>
      <c r="T4" s="213"/>
    </row>
    <row r="5" spans="1:21" ht="15.75" thickBot="1" x14ac:dyDescent="0.3">
      <c r="A5" s="136" t="s">
        <v>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 t="s">
        <v>30</v>
      </c>
      <c r="M5" s="137"/>
      <c r="N5" s="137"/>
      <c r="O5" s="137"/>
      <c r="P5" s="137"/>
      <c r="Q5" s="137"/>
      <c r="R5" s="172" t="s">
        <v>36</v>
      </c>
      <c r="S5" s="173"/>
      <c r="T5" s="174"/>
    </row>
    <row r="6" spans="1:21" x14ac:dyDescent="0.25">
      <c r="A6" s="141" t="s">
        <v>15</v>
      </c>
      <c r="B6" s="144" t="s">
        <v>13</v>
      </c>
      <c r="C6" s="180" t="s">
        <v>4</v>
      </c>
      <c r="D6" s="181"/>
      <c r="E6" s="182"/>
      <c r="F6" s="147" t="s">
        <v>20</v>
      </c>
      <c r="G6" s="147" t="s">
        <v>16</v>
      </c>
      <c r="H6" s="177" t="s">
        <v>19</v>
      </c>
      <c r="I6" s="178"/>
      <c r="J6" s="178"/>
      <c r="K6" s="178"/>
      <c r="L6" s="178"/>
      <c r="M6" s="178"/>
      <c r="N6" s="178"/>
      <c r="O6" s="178"/>
      <c r="P6" s="178"/>
      <c r="Q6" s="179"/>
      <c r="R6" s="150" t="s">
        <v>5</v>
      </c>
      <c r="S6" s="153" t="s">
        <v>33</v>
      </c>
      <c r="T6" s="206" t="s">
        <v>7</v>
      </c>
    </row>
    <row r="7" spans="1:21" x14ac:dyDescent="0.25">
      <c r="A7" s="142"/>
      <c r="B7" s="145"/>
      <c r="C7" s="160" t="s">
        <v>4</v>
      </c>
      <c r="D7" s="185" t="s">
        <v>25</v>
      </c>
      <c r="E7" s="183" t="s">
        <v>21</v>
      </c>
      <c r="F7" s="148"/>
      <c r="G7" s="148"/>
      <c r="H7" s="175" t="s">
        <v>18</v>
      </c>
      <c r="I7" s="169" t="s">
        <v>1</v>
      </c>
      <c r="J7" s="169"/>
      <c r="K7" s="169"/>
      <c r="L7" s="157" t="s">
        <v>2</v>
      </c>
      <c r="M7" s="158"/>
      <c r="N7" s="159"/>
      <c r="O7" s="170" t="s">
        <v>3</v>
      </c>
      <c r="P7" s="170"/>
      <c r="Q7" s="171"/>
      <c r="R7" s="151"/>
      <c r="S7" s="154"/>
      <c r="T7" s="207"/>
    </row>
    <row r="8" spans="1:21" s="1" customFormat="1" ht="54" customHeight="1" thickBot="1" x14ac:dyDescent="0.3">
      <c r="A8" s="143"/>
      <c r="B8" s="146"/>
      <c r="C8" s="161"/>
      <c r="D8" s="186"/>
      <c r="E8" s="184"/>
      <c r="F8" s="149"/>
      <c r="G8" s="149"/>
      <c r="H8" s="176"/>
      <c r="I8" s="12" t="s">
        <v>10</v>
      </c>
      <c r="J8" s="12" t="s">
        <v>24</v>
      </c>
      <c r="K8" s="13" t="s">
        <v>8</v>
      </c>
      <c r="L8" s="12" t="s">
        <v>11</v>
      </c>
      <c r="M8" s="12" t="s">
        <v>24</v>
      </c>
      <c r="N8" s="12" t="s">
        <v>8</v>
      </c>
      <c r="O8" s="12" t="s">
        <v>12</v>
      </c>
      <c r="P8" s="13" t="s">
        <v>17</v>
      </c>
      <c r="Q8" s="8" t="s">
        <v>9</v>
      </c>
      <c r="R8" s="152"/>
      <c r="S8" s="155"/>
      <c r="T8" s="208"/>
    </row>
    <row r="9" spans="1:21" s="9" customFormat="1" ht="12" x14ac:dyDescent="0.25">
      <c r="A9" s="187">
        <v>1</v>
      </c>
      <c r="B9" s="189">
        <v>2</v>
      </c>
      <c r="C9" s="191">
        <v>3</v>
      </c>
      <c r="D9" s="119">
        <v>4</v>
      </c>
      <c r="E9" s="120">
        <v>5</v>
      </c>
      <c r="F9" s="121">
        <v>6</v>
      </c>
      <c r="G9" s="193">
        <v>7</v>
      </c>
      <c r="H9" s="122">
        <v>8</v>
      </c>
      <c r="I9" s="195">
        <v>9</v>
      </c>
      <c r="J9" s="203">
        <v>10</v>
      </c>
      <c r="K9" s="195">
        <v>11</v>
      </c>
      <c r="L9" s="195">
        <v>12</v>
      </c>
      <c r="M9" s="203">
        <v>13</v>
      </c>
      <c r="N9" s="195">
        <v>14</v>
      </c>
      <c r="O9" s="195">
        <v>15</v>
      </c>
      <c r="P9" s="195">
        <v>16</v>
      </c>
      <c r="Q9" s="197">
        <v>17</v>
      </c>
      <c r="R9" s="199">
        <v>18</v>
      </c>
      <c r="S9" s="214">
        <v>19</v>
      </c>
      <c r="T9" s="216">
        <v>20</v>
      </c>
    </row>
    <row r="10" spans="1:21" s="1" customFormat="1" ht="45.75" thickBot="1" x14ac:dyDescent="0.3">
      <c r="A10" s="188"/>
      <c r="B10" s="190"/>
      <c r="C10" s="192"/>
      <c r="D10" s="123" t="s">
        <v>26</v>
      </c>
      <c r="E10" s="124" t="s">
        <v>28</v>
      </c>
      <c r="F10" s="125" t="s">
        <v>23</v>
      </c>
      <c r="G10" s="194"/>
      <c r="H10" s="126" t="s">
        <v>27</v>
      </c>
      <c r="I10" s="196"/>
      <c r="J10" s="204"/>
      <c r="K10" s="196"/>
      <c r="L10" s="196"/>
      <c r="M10" s="204"/>
      <c r="N10" s="196"/>
      <c r="O10" s="196"/>
      <c r="P10" s="196"/>
      <c r="Q10" s="198"/>
      <c r="R10" s="200"/>
      <c r="S10" s="215"/>
      <c r="T10" s="217"/>
    </row>
    <row r="11" spans="1:21" s="1" customFormat="1" ht="22.5" x14ac:dyDescent="0.2">
      <c r="A11" s="4">
        <v>1</v>
      </c>
      <c r="B11" s="19" t="s">
        <v>112</v>
      </c>
      <c r="C11" s="27">
        <v>4</v>
      </c>
      <c r="D11" s="28">
        <f>(J11+K11+M11+N11)*C11/F11</f>
        <v>0.66666666666666663</v>
      </c>
      <c r="E11" s="29">
        <f>(I11-K11+L11-N11+O11)*C11/F11</f>
        <v>2</v>
      </c>
      <c r="F11" s="30">
        <f>G11+H11</f>
        <v>120</v>
      </c>
      <c r="G11" s="30">
        <v>60</v>
      </c>
      <c r="H11" s="27">
        <f t="shared" ref="H11:H20" si="0">I11+L11+O11</f>
        <v>60</v>
      </c>
      <c r="I11" s="31">
        <v>20</v>
      </c>
      <c r="J11" s="31">
        <v>20</v>
      </c>
      <c r="K11" s="31"/>
      <c r="L11" s="31">
        <v>40</v>
      </c>
      <c r="M11" s="31"/>
      <c r="N11" s="31"/>
      <c r="O11" s="31"/>
      <c r="P11" s="31"/>
      <c r="Q11" s="32"/>
      <c r="R11" s="57" t="s">
        <v>32</v>
      </c>
      <c r="S11" s="2" t="s">
        <v>113</v>
      </c>
      <c r="T11" s="89" t="s">
        <v>114</v>
      </c>
      <c r="U11" s="95"/>
    </row>
    <row r="12" spans="1:21" s="1" customFormat="1" ht="25.5" x14ac:dyDescent="0.2">
      <c r="A12" s="5">
        <v>2</v>
      </c>
      <c r="B12" s="58" t="s">
        <v>115</v>
      </c>
      <c r="C12" s="34">
        <v>2</v>
      </c>
      <c r="D12" s="28">
        <f t="shared" ref="D12:D20" si="1">(J12+K12+M12+N12)*C12/F12</f>
        <v>0</v>
      </c>
      <c r="E12" s="29">
        <f t="shared" ref="E12:E20" si="2">(I12-K12+L12-N12+O12)*C12/F12</f>
        <v>1</v>
      </c>
      <c r="F12" s="30">
        <f t="shared" ref="F12:F20" si="3">G12+H12</f>
        <v>60</v>
      </c>
      <c r="G12" s="35">
        <v>30</v>
      </c>
      <c r="H12" s="27">
        <f t="shared" si="0"/>
        <v>30</v>
      </c>
      <c r="I12" s="36">
        <v>10</v>
      </c>
      <c r="J12" s="36"/>
      <c r="K12" s="36"/>
      <c r="L12" s="36"/>
      <c r="M12" s="36"/>
      <c r="N12" s="36"/>
      <c r="O12" s="36">
        <v>20</v>
      </c>
      <c r="P12" s="36"/>
      <c r="Q12" s="37" t="s">
        <v>46</v>
      </c>
      <c r="R12" s="59" t="s">
        <v>31</v>
      </c>
      <c r="S12" s="45" t="s">
        <v>59</v>
      </c>
      <c r="T12" s="96" t="s">
        <v>60</v>
      </c>
    </row>
    <row r="13" spans="1:21" s="1" customFormat="1" ht="22.5" x14ac:dyDescent="0.2">
      <c r="A13" s="4">
        <v>3</v>
      </c>
      <c r="B13" s="20" t="s">
        <v>116</v>
      </c>
      <c r="C13" s="34">
        <v>1</v>
      </c>
      <c r="D13" s="28">
        <f t="shared" si="1"/>
        <v>0</v>
      </c>
      <c r="E13" s="29">
        <f t="shared" si="2"/>
        <v>0.66666666666666663</v>
      </c>
      <c r="F13" s="30">
        <f t="shared" si="3"/>
        <v>30</v>
      </c>
      <c r="G13" s="35">
        <v>10</v>
      </c>
      <c r="H13" s="27">
        <f t="shared" si="0"/>
        <v>20</v>
      </c>
      <c r="I13" s="36">
        <v>15</v>
      </c>
      <c r="J13" s="36"/>
      <c r="K13" s="36"/>
      <c r="L13" s="36"/>
      <c r="M13" s="36"/>
      <c r="N13" s="36"/>
      <c r="O13" s="36">
        <v>5</v>
      </c>
      <c r="P13" s="36"/>
      <c r="Q13" s="37" t="s">
        <v>46</v>
      </c>
      <c r="R13" s="57" t="s">
        <v>31</v>
      </c>
      <c r="S13" s="45" t="s">
        <v>117</v>
      </c>
      <c r="T13" s="96" t="s">
        <v>118</v>
      </c>
    </row>
    <row r="14" spans="1:21" s="1" customFormat="1" ht="33.75" x14ac:dyDescent="0.25">
      <c r="A14" s="5">
        <v>4</v>
      </c>
      <c r="B14" s="21" t="s">
        <v>119</v>
      </c>
      <c r="C14" s="34">
        <v>2</v>
      </c>
      <c r="D14" s="28">
        <f t="shared" si="1"/>
        <v>0</v>
      </c>
      <c r="E14" s="29">
        <f t="shared" si="2"/>
        <v>1.5</v>
      </c>
      <c r="F14" s="30">
        <f t="shared" si="3"/>
        <v>60</v>
      </c>
      <c r="G14" s="35">
        <v>15</v>
      </c>
      <c r="H14" s="27">
        <f t="shared" si="0"/>
        <v>45</v>
      </c>
      <c r="I14" s="36"/>
      <c r="J14" s="36"/>
      <c r="K14" s="36"/>
      <c r="L14" s="36"/>
      <c r="M14" s="36"/>
      <c r="N14" s="36"/>
      <c r="O14" s="36">
        <v>45</v>
      </c>
      <c r="P14" s="36"/>
      <c r="Q14" s="37" t="s">
        <v>88</v>
      </c>
      <c r="R14" s="59" t="s">
        <v>31</v>
      </c>
      <c r="S14" s="45" t="s">
        <v>120</v>
      </c>
      <c r="T14" s="96" t="s">
        <v>121</v>
      </c>
    </row>
    <row r="15" spans="1:21" s="1" customFormat="1" ht="45" x14ac:dyDescent="0.25">
      <c r="A15" s="4">
        <v>5</v>
      </c>
      <c r="B15" s="21" t="s">
        <v>122</v>
      </c>
      <c r="C15" s="34">
        <v>6</v>
      </c>
      <c r="D15" s="28">
        <f t="shared" si="1"/>
        <v>1</v>
      </c>
      <c r="E15" s="29">
        <f t="shared" si="2"/>
        <v>2.3333333333333335</v>
      </c>
      <c r="F15" s="30">
        <f t="shared" si="3"/>
        <v>180</v>
      </c>
      <c r="G15" s="35">
        <v>80</v>
      </c>
      <c r="H15" s="27">
        <f t="shared" si="0"/>
        <v>100</v>
      </c>
      <c r="I15" s="36">
        <v>30</v>
      </c>
      <c r="J15" s="36"/>
      <c r="K15" s="36">
        <v>15</v>
      </c>
      <c r="L15" s="36">
        <v>30</v>
      </c>
      <c r="M15" s="36"/>
      <c r="N15" s="36">
        <v>15</v>
      </c>
      <c r="O15" s="36">
        <v>40</v>
      </c>
      <c r="P15" s="36"/>
      <c r="Q15" s="37" t="s">
        <v>22</v>
      </c>
      <c r="R15" s="59" t="s">
        <v>32</v>
      </c>
      <c r="S15" s="45" t="s">
        <v>93</v>
      </c>
      <c r="T15" s="99" t="s">
        <v>171</v>
      </c>
      <c r="U15" s="95"/>
    </row>
    <row r="16" spans="1:21" s="1" customFormat="1" ht="33.75" x14ac:dyDescent="0.25">
      <c r="A16" s="5">
        <v>6</v>
      </c>
      <c r="B16" s="21" t="s">
        <v>123</v>
      </c>
      <c r="C16" s="34">
        <v>2</v>
      </c>
      <c r="D16" s="28">
        <f t="shared" si="1"/>
        <v>0</v>
      </c>
      <c r="E16" s="29">
        <f t="shared" si="2"/>
        <v>2</v>
      </c>
      <c r="F16" s="30">
        <f t="shared" si="3"/>
        <v>60</v>
      </c>
      <c r="G16" s="35">
        <v>0</v>
      </c>
      <c r="H16" s="27">
        <f t="shared" si="0"/>
        <v>60</v>
      </c>
      <c r="I16" s="36">
        <v>12</v>
      </c>
      <c r="J16" s="36"/>
      <c r="K16" s="36"/>
      <c r="L16" s="36">
        <v>12</v>
      </c>
      <c r="M16" s="36"/>
      <c r="N16" s="36"/>
      <c r="O16" s="36">
        <v>36</v>
      </c>
      <c r="P16" s="36"/>
      <c r="Q16" s="37" t="s">
        <v>88</v>
      </c>
      <c r="R16" s="59" t="s">
        <v>31</v>
      </c>
      <c r="S16" s="45" t="s">
        <v>89</v>
      </c>
      <c r="T16" s="99" t="s">
        <v>179</v>
      </c>
    </row>
    <row r="17" spans="1:20" s="1" customFormat="1" ht="38.25" x14ac:dyDescent="0.25">
      <c r="A17" s="4">
        <v>7</v>
      </c>
      <c r="B17" s="21" t="s">
        <v>124</v>
      </c>
      <c r="C17" s="34">
        <v>2</v>
      </c>
      <c r="D17" s="28">
        <f t="shared" si="1"/>
        <v>0</v>
      </c>
      <c r="E17" s="29">
        <f t="shared" si="2"/>
        <v>1</v>
      </c>
      <c r="F17" s="30">
        <f t="shared" si="3"/>
        <v>60</v>
      </c>
      <c r="G17" s="35">
        <v>30</v>
      </c>
      <c r="H17" s="27">
        <f t="shared" si="0"/>
        <v>30</v>
      </c>
      <c r="I17" s="36"/>
      <c r="J17" s="36"/>
      <c r="K17" s="36"/>
      <c r="L17" s="36">
        <v>13</v>
      </c>
      <c r="M17" s="36"/>
      <c r="N17" s="36"/>
      <c r="O17" s="36">
        <v>17</v>
      </c>
      <c r="P17" s="36"/>
      <c r="Q17" s="37" t="s">
        <v>46</v>
      </c>
      <c r="R17" s="59" t="s">
        <v>31</v>
      </c>
      <c r="S17" s="45" t="s">
        <v>55</v>
      </c>
      <c r="T17" s="99" t="s">
        <v>56</v>
      </c>
    </row>
    <row r="18" spans="1:20" s="1" customFormat="1" ht="22.5" x14ac:dyDescent="0.25">
      <c r="A18" s="5">
        <v>8</v>
      </c>
      <c r="B18" s="21" t="s">
        <v>125</v>
      </c>
      <c r="C18" s="34">
        <v>5</v>
      </c>
      <c r="D18" s="28">
        <f t="shared" si="1"/>
        <v>0</v>
      </c>
      <c r="E18" s="29">
        <f t="shared" si="2"/>
        <v>2.5</v>
      </c>
      <c r="F18" s="30">
        <f t="shared" si="3"/>
        <v>150</v>
      </c>
      <c r="G18" s="35">
        <v>75</v>
      </c>
      <c r="H18" s="27">
        <f t="shared" si="0"/>
        <v>75</v>
      </c>
      <c r="I18" s="36">
        <v>14</v>
      </c>
      <c r="J18" s="36"/>
      <c r="K18" s="36"/>
      <c r="L18" s="36">
        <v>10</v>
      </c>
      <c r="M18" s="36"/>
      <c r="N18" s="36"/>
      <c r="O18" s="36">
        <v>51</v>
      </c>
      <c r="P18" s="36"/>
      <c r="Q18" s="37" t="s">
        <v>22</v>
      </c>
      <c r="R18" s="59" t="s">
        <v>32</v>
      </c>
      <c r="S18" s="45" t="s">
        <v>57</v>
      </c>
      <c r="T18" s="99" t="s">
        <v>58</v>
      </c>
    </row>
    <row r="19" spans="1:20" s="1" customFormat="1" ht="51" x14ac:dyDescent="0.25">
      <c r="A19" s="4">
        <v>9</v>
      </c>
      <c r="B19" s="21" t="s">
        <v>126</v>
      </c>
      <c r="C19" s="34">
        <v>1</v>
      </c>
      <c r="D19" s="28">
        <f t="shared" si="1"/>
        <v>0</v>
      </c>
      <c r="E19" s="29">
        <f t="shared" si="2"/>
        <v>0.33333333333333331</v>
      </c>
      <c r="F19" s="30">
        <f t="shared" si="3"/>
        <v>30</v>
      </c>
      <c r="G19" s="35">
        <v>20</v>
      </c>
      <c r="H19" s="27">
        <f t="shared" si="0"/>
        <v>10</v>
      </c>
      <c r="I19" s="36"/>
      <c r="J19" s="36"/>
      <c r="K19" s="36"/>
      <c r="L19" s="36">
        <v>10</v>
      </c>
      <c r="M19" s="36"/>
      <c r="N19" s="36"/>
      <c r="O19" s="36"/>
      <c r="P19" s="36"/>
      <c r="Q19" s="37"/>
      <c r="R19" s="59" t="s">
        <v>31</v>
      </c>
      <c r="S19" s="45" t="s">
        <v>127</v>
      </c>
      <c r="T19" s="99" t="s">
        <v>178</v>
      </c>
    </row>
    <row r="20" spans="1:20" ht="15.75" thickBot="1" x14ac:dyDescent="0.3">
      <c r="A20" s="5">
        <v>10</v>
      </c>
      <c r="B20" s="22" t="s">
        <v>80</v>
      </c>
      <c r="C20" s="46">
        <v>2</v>
      </c>
      <c r="D20" s="28">
        <f t="shared" si="1"/>
        <v>0</v>
      </c>
      <c r="E20" s="29">
        <f t="shared" si="2"/>
        <v>1</v>
      </c>
      <c r="F20" s="30">
        <f t="shared" si="3"/>
        <v>60</v>
      </c>
      <c r="G20" s="47">
        <v>30</v>
      </c>
      <c r="H20" s="27">
        <f t="shared" si="0"/>
        <v>30</v>
      </c>
      <c r="I20" s="48"/>
      <c r="J20" s="48"/>
      <c r="K20" s="48"/>
      <c r="L20" s="48"/>
      <c r="M20" s="48"/>
      <c r="N20" s="48"/>
      <c r="O20" s="49">
        <v>30</v>
      </c>
      <c r="P20" s="48"/>
      <c r="Q20" s="50"/>
      <c r="R20" s="59" t="s">
        <v>31</v>
      </c>
      <c r="S20" s="23" t="s">
        <v>72</v>
      </c>
      <c r="T20" s="91" t="s">
        <v>71</v>
      </c>
    </row>
    <row r="21" spans="1:20" ht="15.75" thickBot="1" x14ac:dyDescent="0.3">
      <c r="A21" s="162" t="s">
        <v>6</v>
      </c>
      <c r="B21" s="163"/>
      <c r="C21" s="14">
        <f t="shared" ref="C21:P21" si="4">SUM(C11:C20)</f>
        <v>27</v>
      </c>
      <c r="D21" s="10">
        <f t="shared" si="4"/>
        <v>1.6666666666666665</v>
      </c>
      <c r="E21" s="11">
        <f t="shared" si="4"/>
        <v>14.333333333333334</v>
      </c>
      <c r="F21" s="15">
        <f t="shared" si="4"/>
        <v>810</v>
      </c>
      <c r="G21" s="15">
        <f t="shared" si="4"/>
        <v>350</v>
      </c>
      <c r="H21" s="15">
        <f t="shared" si="4"/>
        <v>460</v>
      </c>
      <c r="I21" s="15">
        <f t="shared" si="4"/>
        <v>101</v>
      </c>
      <c r="J21" s="15">
        <f t="shared" si="4"/>
        <v>20</v>
      </c>
      <c r="K21" s="15">
        <f t="shared" si="4"/>
        <v>15</v>
      </c>
      <c r="L21" s="15">
        <f t="shared" si="4"/>
        <v>115</v>
      </c>
      <c r="M21" s="15">
        <f t="shared" si="4"/>
        <v>0</v>
      </c>
      <c r="N21" s="15">
        <f t="shared" si="4"/>
        <v>15</v>
      </c>
      <c r="O21" s="15">
        <f t="shared" si="4"/>
        <v>244</v>
      </c>
      <c r="P21" s="15">
        <f t="shared" si="4"/>
        <v>0</v>
      </c>
      <c r="Q21" s="7"/>
      <c r="R21" s="6"/>
      <c r="S21" s="24" t="s">
        <v>14</v>
      </c>
      <c r="T21" s="92" t="s">
        <v>14</v>
      </c>
    </row>
    <row r="23" spans="1:20" x14ac:dyDescent="0.25">
      <c r="B23" s="17"/>
    </row>
    <row r="24" spans="1:20" x14ac:dyDescent="0.25">
      <c r="B24" s="17"/>
    </row>
    <row r="25" spans="1:20" x14ac:dyDescent="0.25">
      <c r="B25" s="17"/>
    </row>
  </sheetData>
  <mergeCells count="42">
    <mergeCell ref="I7:K7"/>
    <mergeCell ref="L7:N7"/>
    <mergeCell ref="O7:Q7"/>
    <mergeCell ref="A21:B21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zoomScale="80" zoomScaleNormal="80" workbookViewId="0">
      <selection activeCell="A9" sqref="A9:A1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6" customWidth="1"/>
    <col min="17" max="17" width="10.7109375" customWidth="1"/>
    <col min="18" max="18" width="18.28515625" style="63" customWidth="1"/>
    <col min="19" max="19" width="18.28515625" style="26" hidden="1" customWidth="1"/>
    <col min="20" max="20" width="18.28515625" style="88" hidden="1" customWidth="1"/>
    <col min="21" max="21" width="18.28515625" customWidth="1"/>
  </cols>
  <sheetData>
    <row r="1" spans="1:21" ht="20.25" thickTop="1" thickBot="1" x14ac:dyDescent="0.3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2"/>
    </row>
    <row r="2" spans="1:21" ht="18.75" x14ac:dyDescent="0.3">
      <c r="A2" s="133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5"/>
    </row>
    <row r="3" spans="1:21" ht="19.5" thickBot="1" x14ac:dyDescent="0.35">
      <c r="A3" s="164" t="s">
        <v>29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1" x14ac:dyDescent="0.25">
      <c r="A4" s="167" t="s">
        <v>110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 t="s">
        <v>128</v>
      </c>
      <c r="M4" s="168"/>
      <c r="N4" s="168"/>
      <c r="O4" s="168"/>
      <c r="P4" s="168"/>
      <c r="Q4" s="168"/>
      <c r="R4" s="211" t="s">
        <v>187</v>
      </c>
      <c r="S4" s="212"/>
      <c r="T4" s="213"/>
    </row>
    <row r="5" spans="1:21" ht="15.75" thickBot="1" x14ac:dyDescent="0.3">
      <c r="A5" s="136" t="s">
        <v>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 t="s">
        <v>30</v>
      </c>
      <c r="M5" s="137"/>
      <c r="N5" s="137"/>
      <c r="O5" s="137"/>
      <c r="P5" s="137"/>
      <c r="Q5" s="137"/>
      <c r="R5" s="172" t="s">
        <v>36</v>
      </c>
      <c r="S5" s="173"/>
      <c r="T5" s="174"/>
    </row>
    <row r="6" spans="1:21" x14ac:dyDescent="0.25">
      <c r="A6" s="141" t="s">
        <v>15</v>
      </c>
      <c r="B6" s="144" t="s">
        <v>13</v>
      </c>
      <c r="C6" s="180" t="s">
        <v>4</v>
      </c>
      <c r="D6" s="181"/>
      <c r="E6" s="182"/>
      <c r="F6" s="147" t="s">
        <v>20</v>
      </c>
      <c r="G6" s="147" t="s">
        <v>16</v>
      </c>
      <c r="H6" s="177" t="s">
        <v>19</v>
      </c>
      <c r="I6" s="178"/>
      <c r="J6" s="178"/>
      <c r="K6" s="178"/>
      <c r="L6" s="178"/>
      <c r="M6" s="178"/>
      <c r="N6" s="178"/>
      <c r="O6" s="178"/>
      <c r="P6" s="178"/>
      <c r="Q6" s="179"/>
      <c r="R6" s="150" t="s">
        <v>5</v>
      </c>
      <c r="S6" s="153" t="s">
        <v>33</v>
      </c>
      <c r="T6" s="206" t="s">
        <v>7</v>
      </c>
    </row>
    <row r="7" spans="1:21" x14ac:dyDescent="0.25">
      <c r="A7" s="142"/>
      <c r="B7" s="145"/>
      <c r="C7" s="160" t="s">
        <v>4</v>
      </c>
      <c r="D7" s="185" t="s">
        <v>25</v>
      </c>
      <c r="E7" s="183" t="s">
        <v>21</v>
      </c>
      <c r="F7" s="148"/>
      <c r="G7" s="148"/>
      <c r="H7" s="175" t="s">
        <v>18</v>
      </c>
      <c r="I7" s="169" t="s">
        <v>1</v>
      </c>
      <c r="J7" s="169"/>
      <c r="K7" s="169"/>
      <c r="L7" s="157" t="s">
        <v>2</v>
      </c>
      <c r="M7" s="158"/>
      <c r="N7" s="159"/>
      <c r="O7" s="170" t="s">
        <v>3</v>
      </c>
      <c r="P7" s="170"/>
      <c r="Q7" s="171"/>
      <c r="R7" s="151"/>
      <c r="S7" s="154"/>
      <c r="T7" s="207"/>
    </row>
    <row r="8" spans="1:21" s="1" customFormat="1" ht="23.25" thickBot="1" x14ac:dyDescent="0.3">
      <c r="A8" s="143"/>
      <c r="B8" s="146"/>
      <c r="C8" s="161"/>
      <c r="D8" s="186"/>
      <c r="E8" s="184"/>
      <c r="F8" s="149"/>
      <c r="G8" s="149"/>
      <c r="H8" s="176"/>
      <c r="I8" s="12" t="s">
        <v>10</v>
      </c>
      <c r="J8" s="12" t="s">
        <v>24</v>
      </c>
      <c r="K8" s="13" t="s">
        <v>8</v>
      </c>
      <c r="L8" s="12" t="s">
        <v>11</v>
      </c>
      <c r="M8" s="12" t="s">
        <v>24</v>
      </c>
      <c r="N8" s="12" t="s">
        <v>8</v>
      </c>
      <c r="O8" s="12" t="s">
        <v>12</v>
      </c>
      <c r="P8" s="13" t="s">
        <v>17</v>
      </c>
      <c r="Q8" s="8" t="s">
        <v>9</v>
      </c>
      <c r="R8" s="152"/>
      <c r="S8" s="155"/>
      <c r="T8" s="208"/>
    </row>
    <row r="9" spans="1:21" s="9" customFormat="1" ht="12" x14ac:dyDescent="0.25">
      <c r="A9" s="187">
        <v>1</v>
      </c>
      <c r="B9" s="189">
        <v>2</v>
      </c>
      <c r="C9" s="191">
        <v>3</v>
      </c>
      <c r="D9" s="119">
        <v>4</v>
      </c>
      <c r="E9" s="120">
        <v>5</v>
      </c>
      <c r="F9" s="121">
        <v>6</v>
      </c>
      <c r="G9" s="193">
        <v>7</v>
      </c>
      <c r="H9" s="122">
        <v>8</v>
      </c>
      <c r="I9" s="195">
        <v>9</v>
      </c>
      <c r="J9" s="203">
        <v>10</v>
      </c>
      <c r="K9" s="195">
        <v>11</v>
      </c>
      <c r="L9" s="195">
        <v>12</v>
      </c>
      <c r="M9" s="203">
        <v>13</v>
      </c>
      <c r="N9" s="195">
        <v>14</v>
      </c>
      <c r="O9" s="195">
        <v>15</v>
      </c>
      <c r="P9" s="195">
        <v>16</v>
      </c>
      <c r="Q9" s="197">
        <v>17</v>
      </c>
      <c r="R9" s="218">
        <v>18</v>
      </c>
      <c r="S9" s="201">
        <v>19</v>
      </c>
      <c r="T9" s="209">
        <v>20</v>
      </c>
    </row>
    <row r="10" spans="1:21" s="1" customFormat="1" ht="45.75" thickBot="1" x14ac:dyDescent="0.3">
      <c r="A10" s="188"/>
      <c r="B10" s="190"/>
      <c r="C10" s="192"/>
      <c r="D10" s="123" t="s">
        <v>26</v>
      </c>
      <c r="E10" s="124" t="s">
        <v>28</v>
      </c>
      <c r="F10" s="125" t="s">
        <v>23</v>
      </c>
      <c r="G10" s="194"/>
      <c r="H10" s="126" t="s">
        <v>27</v>
      </c>
      <c r="I10" s="196"/>
      <c r="J10" s="204"/>
      <c r="K10" s="196"/>
      <c r="L10" s="196"/>
      <c r="M10" s="204"/>
      <c r="N10" s="196"/>
      <c r="O10" s="196"/>
      <c r="P10" s="196"/>
      <c r="Q10" s="198"/>
      <c r="R10" s="219"/>
      <c r="S10" s="202"/>
      <c r="T10" s="210"/>
    </row>
    <row r="11" spans="1:21" s="1" customFormat="1" ht="21" customHeight="1" x14ac:dyDescent="0.2">
      <c r="A11" s="4">
        <v>1</v>
      </c>
      <c r="B11" s="19" t="s">
        <v>129</v>
      </c>
      <c r="C11" s="27">
        <v>2</v>
      </c>
      <c r="D11" s="28">
        <f>(J11+K11+M11+N11)*C11/F11</f>
        <v>0</v>
      </c>
      <c r="E11" s="29">
        <f>(I11-K11+L11-N11+O11)*C11/F11</f>
        <v>1</v>
      </c>
      <c r="F11" s="30">
        <f>G11+H11</f>
        <v>60</v>
      </c>
      <c r="G11" s="30">
        <v>30</v>
      </c>
      <c r="H11" s="27">
        <f t="shared" ref="H11:H25" si="0">I11+L11+O11</f>
        <v>30</v>
      </c>
      <c r="I11" s="31"/>
      <c r="J11" s="31"/>
      <c r="K11" s="31"/>
      <c r="L11" s="31"/>
      <c r="M11" s="31"/>
      <c r="N11" s="31"/>
      <c r="O11" s="31">
        <v>30</v>
      </c>
      <c r="P11" s="31"/>
      <c r="Q11" s="32" t="s">
        <v>46</v>
      </c>
      <c r="R11" s="57" t="s">
        <v>31</v>
      </c>
      <c r="S11" s="2" t="s">
        <v>65</v>
      </c>
      <c r="T11" s="89" t="s">
        <v>66</v>
      </c>
    </row>
    <row r="12" spans="1:21" s="1" customFormat="1" ht="27" customHeight="1" x14ac:dyDescent="0.2">
      <c r="A12" s="70">
        <v>2</v>
      </c>
      <c r="B12" s="71" t="s">
        <v>151</v>
      </c>
      <c r="C12" s="72">
        <v>2</v>
      </c>
      <c r="D12" s="73">
        <f t="shared" ref="D12" si="1">(J12+K12+M12+N12)*C12/F12</f>
        <v>0</v>
      </c>
      <c r="E12" s="74">
        <f t="shared" ref="E12" si="2">(I12-K12+L12-N12+O12)*C12/F12</f>
        <v>1</v>
      </c>
      <c r="F12" s="75">
        <f t="shared" ref="F12" si="3">G12+H12</f>
        <v>60</v>
      </c>
      <c r="G12" s="76">
        <v>30</v>
      </c>
      <c r="H12" s="77">
        <f t="shared" si="0"/>
        <v>30</v>
      </c>
      <c r="I12" s="78">
        <v>5</v>
      </c>
      <c r="J12" s="78"/>
      <c r="K12" s="78"/>
      <c r="L12" s="78"/>
      <c r="M12" s="78"/>
      <c r="N12" s="78"/>
      <c r="O12" s="78">
        <v>25</v>
      </c>
      <c r="P12" s="78"/>
      <c r="Q12" s="79" t="s">
        <v>88</v>
      </c>
      <c r="R12" s="81" t="s">
        <v>31</v>
      </c>
      <c r="S12" s="68" t="s">
        <v>173</v>
      </c>
      <c r="T12" s="96" t="s">
        <v>175</v>
      </c>
      <c r="U12" s="82"/>
    </row>
    <row r="13" spans="1:21" s="1" customFormat="1" ht="33.75" x14ac:dyDescent="0.2">
      <c r="A13" s="4">
        <v>3</v>
      </c>
      <c r="B13" s="58" t="s">
        <v>131</v>
      </c>
      <c r="C13" s="34">
        <v>2</v>
      </c>
      <c r="D13" s="28">
        <f t="shared" ref="D13:D25" si="4">(J13+K13+M13+N13)*C13/F13</f>
        <v>0</v>
      </c>
      <c r="E13" s="29">
        <f t="shared" ref="E13:E25" si="5">(I13-K13+L13-N13+O13)*C13/F13</f>
        <v>1</v>
      </c>
      <c r="F13" s="30">
        <f t="shared" ref="F13:F25" si="6">G13+H13</f>
        <v>60</v>
      </c>
      <c r="G13" s="35">
        <v>30</v>
      </c>
      <c r="H13" s="27">
        <f t="shared" si="0"/>
        <v>30</v>
      </c>
      <c r="I13" s="36"/>
      <c r="J13" s="36"/>
      <c r="K13" s="36"/>
      <c r="L13" s="36">
        <v>30</v>
      </c>
      <c r="M13" s="36"/>
      <c r="N13" s="36"/>
      <c r="O13" s="36"/>
      <c r="P13" s="36"/>
      <c r="Q13" s="37"/>
      <c r="R13" s="57" t="s">
        <v>31</v>
      </c>
      <c r="S13" s="45" t="s">
        <v>132</v>
      </c>
      <c r="T13" s="96" t="s">
        <v>133</v>
      </c>
    </row>
    <row r="14" spans="1:21" s="1" customFormat="1" ht="45" x14ac:dyDescent="0.25">
      <c r="A14" s="5">
        <v>4</v>
      </c>
      <c r="B14" s="21" t="s">
        <v>119</v>
      </c>
      <c r="C14" s="34">
        <v>2</v>
      </c>
      <c r="D14" s="28">
        <f t="shared" si="4"/>
        <v>0</v>
      </c>
      <c r="E14" s="29">
        <f t="shared" si="5"/>
        <v>1.5</v>
      </c>
      <c r="F14" s="30">
        <f t="shared" si="6"/>
        <v>60</v>
      </c>
      <c r="G14" s="35">
        <v>15</v>
      </c>
      <c r="H14" s="27">
        <f t="shared" si="0"/>
        <v>45</v>
      </c>
      <c r="I14" s="36">
        <v>15</v>
      </c>
      <c r="J14" s="36"/>
      <c r="K14" s="36"/>
      <c r="L14" s="36"/>
      <c r="M14" s="36"/>
      <c r="N14" s="36"/>
      <c r="O14" s="36">
        <v>30</v>
      </c>
      <c r="P14" s="36"/>
      <c r="Q14" s="37" t="s">
        <v>88</v>
      </c>
      <c r="R14" s="59" t="s">
        <v>31</v>
      </c>
      <c r="S14" s="45" t="s">
        <v>93</v>
      </c>
      <c r="T14" s="96" t="s">
        <v>170</v>
      </c>
    </row>
    <row r="15" spans="1:21" s="1" customFormat="1" ht="33.75" x14ac:dyDescent="0.25">
      <c r="A15" s="4">
        <v>5</v>
      </c>
      <c r="B15" s="21" t="s">
        <v>123</v>
      </c>
      <c r="C15" s="34">
        <v>2</v>
      </c>
      <c r="D15" s="28">
        <f t="shared" si="4"/>
        <v>0</v>
      </c>
      <c r="E15" s="29">
        <f t="shared" si="5"/>
        <v>1</v>
      </c>
      <c r="F15" s="30">
        <f t="shared" si="6"/>
        <v>60</v>
      </c>
      <c r="G15" s="35">
        <v>30</v>
      </c>
      <c r="H15" s="27">
        <f t="shared" si="0"/>
        <v>30</v>
      </c>
      <c r="I15" s="36"/>
      <c r="J15" s="36"/>
      <c r="K15" s="36"/>
      <c r="L15" s="36"/>
      <c r="M15" s="36"/>
      <c r="N15" s="36"/>
      <c r="O15" s="36">
        <v>30</v>
      </c>
      <c r="P15" s="36"/>
      <c r="Q15" s="37" t="s">
        <v>88</v>
      </c>
      <c r="R15" s="83" t="s">
        <v>31</v>
      </c>
      <c r="S15" s="45" t="s">
        <v>89</v>
      </c>
      <c r="T15" s="96" t="s">
        <v>90</v>
      </c>
    </row>
    <row r="16" spans="1:21" s="1" customFormat="1" ht="33.75" x14ac:dyDescent="0.25">
      <c r="A16" s="5">
        <v>6</v>
      </c>
      <c r="B16" s="21" t="s">
        <v>134</v>
      </c>
      <c r="C16" s="34">
        <v>2</v>
      </c>
      <c r="D16" s="28">
        <f t="shared" si="4"/>
        <v>0</v>
      </c>
      <c r="E16" s="29">
        <f t="shared" si="5"/>
        <v>1</v>
      </c>
      <c r="F16" s="30">
        <f t="shared" si="6"/>
        <v>60</v>
      </c>
      <c r="G16" s="35">
        <v>30</v>
      </c>
      <c r="H16" s="27">
        <f t="shared" si="0"/>
        <v>30</v>
      </c>
      <c r="I16" s="36">
        <v>9</v>
      </c>
      <c r="J16" s="36"/>
      <c r="K16" s="36"/>
      <c r="L16" s="36">
        <v>15</v>
      </c>
      <c r="M16" s="36"/>
      <c r="N16" s="36"/>
      <c r="O16" s="36">
        <v>6</v>
      </c>
      <c r="P16" s="36"/>
      <c r="Q16" s="37" t="s">
        <v>88</v>
      </c>
      <c r="R16" s="59" t="s">
        <v>31</v>
      </c>
      <c r="S16" s="45" t="s">
        <v>132</v>
      </c>
      <c r="T16" s="96" t="s">
        <v>133</v>
      </c>
    </row>
    <row r="17" spans="1:20" s="1" customFormat="1" ht="45" x14ac:dyDescent="0.25">
      <c r="A17" s="4">
        <v>7</v>
      </c>
      <c r="B17" s="21" t="s">
        <v>135</v>
      </c>
      <c r="C17" s="34">
        <v>2</v>
      </c>
      <c r="D17" s="28">
        <f t="shared" si="4"/>
        <v>0</v>
      </c>
      <c r="E17" s="29">
        <f t="shared" si="5"/>
        <v>1</v>
      </c>
      <c r="F17" s="30">
        <f t="shared" si="6"/>
        <v>60</v>
      </c>
      <c r="G17" s="35">
        <v>30</v>
      </c>
      <c r="H17" s="27">
        <f t="shared" si="0"/>
        <v>30</v>
      </c>
      <c r="I17" s="36"/>
      <c r="J17" s="36"/>
      <c r="K17" s="36"/>
      <c r="L17" s="36">
        <v>10</v>
      </c>
      <c r="M17" s="36"/>
      <c r="N17" s="36"/>
      <c r="O17" s="36">
        <v>20</v>
      </c>
      <c r="P17" s="36"/>
      <c r="Q17" s="37" t="s">
        <v>88</v>
      </c>
      <c r="R17" s="59" t="s">
        <v>31</v>
      </c>
      <c r="S17" s="45" t="s">
        <v>136</v>
      </c>
      <c r="T17" s="96" t="s">
        <v>137</v>
      </c>
    </row>
    <row r="18" spans="1:20" s="1" customFormat="1" ht="45" x14ac:dyDescent="0.25">
      <c r="A18" s="5">
        <v>8</v>
      </c>
      <c r="B18" s="21" t="s">
        <v>138</v>
      </c>
      <c r="C18" s="34">
        <v>4</v>
      </c>
      <c r="D18" s="28">
        <f t="shared" si="4"/>
        <v>0</v>
      </c>
      <c r="E18" s="29">
        <f t="shared" si="5"/>
        <v>1.6666666666666667</v>
      </c>
      <c r="F18" s="30">
        <f t="shared" si="6"/>
        <v>120</v>
      </c>
      <c r="G18" s="35">
        <v>70</v>
      </c>
      <c r="H18" s="27">
        <f t="shared" si="0"/>
        <v>50</v>
      </c>
      <c r="I18" s="36"/>
      <c r="J18" s="36"/>
      <c r="K18" s="36"/>
      <c r="L18" s="36">
        <v>20</v>
      </c>
      <c r="M18" s="36"/>
      <c r="N18" s="36"/>
      <c r="O18" s="36">
        <v>30</v>
      </c>
      <c r="P18" s="36"/>
      <c r="Q18" s="37" t="s">
        <v>46</v>
      </c>
      <c r="R18" s="59" t="s">
        <v>32</v>
      </c>
      <c r="S18" s="45" t="s">
        <v>93</v>
      </c>
      <c r="T18" s="96" t="s">
        <v>171</v>
      </c>
    </row>
    <row r="19" spans="1:20" s="1" customFormat="1" ht="22.5" x14ac:dyDescent="0.25">
      <c r="A19" s="4">
        <v>9</v>
      </c>
      <c r="B19" s="21" t="s">
        <v>139</v>
      </c>
      <c r="C19" s="34">
        <v>3</v>
      </c>
      <c r="D19" s="28">
        <f t="shared" si="4"/>
        <v>0</v>
      </c>
      <c r="E19" s="29">
        <f t="shared" si="5"/>
        <v>0.83333333333333337</v>
      </c>
      <c r="F19" s="30">
        <f t="shared" si="6"/>
        <v>90</v>
      </c>
      <c r="G19" s="35">
        <v>65</v>
      </c>
      <c r="H19" s="27">
        <f t="shared" si="0"/>
        <v>25</v>
      </c>
      <c r="I19" s="36">
        <v>10</v>
      </c>
      <c r="J19" s="36"/>
      <c r="K19" s="36"/>
      <c r="L19" s="36">
        <v>15</v>
      </c>
      <c r="M19" s="36"/>
      <c r="N19" s="36"/>
      <c r="O19" s="36"/>
      <c r="P19" s="36"/>
      <c r="Q19" s="37"/>
      <c r="R19" s="59" t="s">
        <v>32</v>
      </c>
      <c r="S19" s="45" t="s">
        <v>57</v>
      </c>
      <c r="T19" s="96" t="s">
        <v>58</v>
      </c>
    </row>
    <row r="20" spans="1:20" ht="23.25" x14ac:dyDescent="0.25">
      <c r="A20" s="5">
        <v>10</v>
      </c>
      <c r="B20" s="22" t="s">
        <v>140</v>
      </c>
      <c r="C20" s="46">
        <v>1</v>
      </c>
      <c r="D20" s="28">
        <f t="shared" si="4"/>
        <v>0</v>
      </c>
      <c r="E20" s="29">
        <f t="shared" si="5"/>
        <v>0.66666666666666663</v>
      </c>
      <c r="F20" s="30">
        <f t="shared" si="6"/>
        <v>30</v>
      </c>
      <c r="G20" s="47">
        <v>10</v>
      </c>
      <c r="H20" s="27">
        <f t="shared" si="0"/>
        <v>20</v>
      </c>
      <c r="I20" s="49">
        <v>2</v>
      </c>
      <c r="J20" s="48"/>
      <c r="K20" s="48"/>
      <c r="L20" s="49">
        <v>18</v>
      </c>
      <c r="M20" s="48"/>
      <c r="N20" s="48"/>
      <c r="O20" s="49"/>
      <c r="P20" s="48"/>
      <c r="Q20" s="50"/>
      <c r="R20" s="59" t="s">
        <v>31</v>
      </c>
      <c r="S20" s="23" t="s">
        <v>93</v>
      </c>
      <c r="T20" s="97" t="s">
        <v>141</v>
      </c>
    </row>
    <row r="21" spans="1:20" ht="23.25" x14ac:dyDescent="0.25">
      <c r="A21" s="4">
        <v>11</v>
      </c>
      <c r="B21" s="22" t="s">
        <v>142</v>
      </c>
      <c r="C21" s="46">
        <v>1</v>
      </c>
      <c r="D21" s="28">
        <f t="shared" si="4"/>
        <v>0</v>
      </c>
      <c r="E21" s="29">
        <f t="shared" si="5"/>
        <v>0.5</v>
      </c>
      <c r="F21" s="30">
        <f t="shared" si="6"/>
        <v>30</v>
      </c>
      <c r="G21" s="47">
        <v>15</v>
      </c>
      <c r="H21" s="27">
        <f t="shared" si="0"/>
        <v>15</v>
      </c>
      <c r="I21" s="49"/>
      <c r="J21" s="49"/>
      <c r="K21" s="49"/>
      <c r="L21" s="49">
        <v>15</v>
      </c>
      <c r="M21" s="49"/>
      <c r="N21" s="49"/>
      <c r="O21" s="49"/>
      <c r="P21" s="48"/>
      <c r="Q21" s="50"/>
      <c r="R21" s="59" t="s">
        <v>31</v>
      </c>
      <c r="S21" s="23" t="s">
        <v>104</v>
      </c>
      <c r="T21" s="97" t="s">
        <v>105</v>
      </c>
    </row>
    <row r="22" spans="1:20" x14ac:dyDescent="0.25">
      <c r="A22" s="5">
        <v>12</v>
      </c>
      <c r="B22" s="22" t="s">
        <v>143</v>
      </c>
      <c r="C22" s="46">
        <v>2</v>
      </c>
      <c r="D22" s="28">
        <f t="shared" si="4"/>
        <v>0</v>
      </c>
      <c r="E22" s="29">
        <f t="shared" si="5"/>
        <v>1.0909090909090908</v>
      </c>
      <c r="F22" s="30">
        <f t="shared" si="6"/>
        <v>55</v>
      </c>
      <c r="G22" s="47">
        <v>25</v>
      </c>
      <c r="H22" s="27">
        <f t="shared" si="0"/>
        <v>30</v>
      </c>
      <c r="I22" s="49"/>
      <c r="J22" s="49"/>
      <c r="K22" s="49"/>
      <c r="L22" s="49"/>
      <c r="M22" s="49"/>
      <c r="N22" s="49"/>
      <c r="O22" s="49">
        <v>30</v>
      </c>
      <c r="P22" s="48"/>
      <c r="Q22" s="50" t="s">
        <v>46</v>
      </c>
      <c r="R22" s="129" t="s">
        <v>32</v>
      </c>
      <c r="S22" s="23" t="s">
        <v>72</v>
      </c>
      <c r="T22" s="91" t="s">
        <v>71</v>
      </c>
    </row>
    <row r="23" spans="1:20" x14ac:dyDescent="0.25">
      <c r="A23" s="4">
        <v>13</v>
      </c>
      <c r="B23" s="22" t="s">
        <v>144</v>
      </c>
      <c r="C23" s="46">
        <v>3</v>
      </c>
      <c r="D23" s="28">
        <f t="shared" si="4"/>
        <v>0</v>
      </c>
      <c r="E23" s="29">
        <f t="shared" si="5"/>
        <v>1.5</v>
      </c>
      <c r="F23" s="30">
        <f t="shared" si="6"/>
        <v>90</v>
      </c>
      <c r="G23" s="47">
        <v>45</v>
      </c>
      <c r="H23" s="27">
        <f t="shared" si="0"/>
        <v>45</v>
      </c>
      <c r="I23" s="49"/>
      <c r="J23" s="49"/>
      <c r="K23" s="49"/>
      <c r="L23" s="49">
        <v>45</v>
      </c>
      <c r="M23" s="49"/>
      <c r="N23" s="49"/>
      <c r="O23" s="49"/>
      <c r="P23" s="48"/>
      <c r="Q23" s="52"/>
      <c r="R23" s="59" t="s">
        <v>31</v>
      </c>
      <c r="S23" s="23"/>
      <c r="T23" s="91"/>
    </row>
    <row r="24" spans="1:20" x14ac:dyDescent="0.25">
      <c r="A24" s="5">
        <v>14</v>
      </c>
      <c r="B24" s="22" t="s">
        <v>108</v>
      </c>
      <c r="C24" s="46">
        <v>3</v>
      </c>
      <c r="D24" s="28">
        <f t="shared" si="4"/>
        <v>0</v>
      </c>
      <c r="E24" s="29">
        <f t="shared" si="5"/>
        <v>2.5</v>
      </c>
      <c r="F24" s="30">
        <f t="shared" si="6"/>
        <v>90</v>
      </c>
      <c r="G24" s="47">
        <v>15</v>
      </c>
      <c r="H24" s="27">
        <f t="shared" si="0"/>
        <v>75</v>
      </c>
      <c r="I24" s="49"/>
      <c r="J24" s="49"/>
      <c r="K24" s="49"/>
      <c r="L24" s="49"/>
      <c r="M24" s="49"/>
      <c r="N24" s="49"/>
      <c r="O24" s="49">
        <v>75</v>
      </c>
      <c r="P24" s="48"/>
      <c r="Q24" s="52"/>
      <c r="R24" s="59" t="s">
        <v>31</v>
      </c>
      <c r="S24" s="23" t="s">
        <v>55</v>
      </c>
      <c r="T24" s="91" t="s">
        <v>56</v>
      </c>
    </row>
    <row r="25" spans="1:20" ht="15.75" thickBot="1" x14ac:dyDescent="0.3">
      <c r="A25" s="4">
        <v>15</v>
      </c>
      <c r="B25" s="60" t="s">
        <v>145</v>
      </c>
      <c r="C25" s="46">
        <v>2</v>
      </c>
      <c r="D25" s="28">
        <f t="shared" si="4"/>
        <v>0</v>
      </c>
      <c r="E25" s="29">
        <f t="shared" si="5"/>
        <v>1</v>
      </c>
      <c r="F25" s="30">
        <f t="shared" si="6"/>
        <v>60</v>
      </c>
      <c r="G25" s="47">
        <v>30</v>
      </c>
      <c r="H25" s="27">
        <f t="shared" si="0"/>
        <v>30</v>
      </c>
      <c r="I25" s="49"/>
      <c r="J25" s="49"/>
      <c r="K25" s="49"/>
      <c r="L25" s="49">
        <v>30</v>
      </c>
      <c r="M25" s="49"/>
      <c r="N25" s="49"/>
      <c r="O25" s="49"/>
      <c r="P25" s="48"/>
      <c r="Q25" s="52"/>
      <c r="R25" s="61" t="s">
        <v>31</v>
      </c>
      <c r="S25" s="23"/>
      <c r="T25" s="91"/>
    </row>
    <row r="26" spans="1:20" ht="15.75" thickBot="1" x14ac:dyDescent="0.3">
      <c r="A26" s="162" t="s">
        <v>6</v>
      </c>
      <c r="B26" s="163"/>
      <c r="C26" s="14">
        <f t="shared" ref="C26:P26" si="7">SUM(C11:C25)</f>
        <v>33</v>
      </c>
      <c r="D26" s="10">
        <f t="shared" si="7"/>
        <v>0</v>
      </c>
      <c r="E26" s="11">
        <f t="shared" si="7"/>
        <v>17.257575757575758</v>
      </c>
      <c r="F26" s="15">
        <f t="shared" si="7"/>
        <v>985</v>
      </c>
      <c r="G26" s="15">
        <f t="shared" si="7"/>
        <v>470</v>
      </c>
      <c r="H26" s="15">
        <f t="shared" si="7"/>
        <v>515</v>
      </c>
      <c r="I26" s="15">
        <f t="shared" si="7"/>
        <v>41</v>
      </c>
      <c r="J26" s="15">
        <f t="shared" si="7"/>
        <v>0</v>
      </c>
      <c r="K26" s="15">
        <f t="shared" si="7"/>
        <v>0</v>
      </c>
      <c r="L26" s="15">
        <f t="shared" si="7"/>
        <v>198</v>
      </c>
      <c r="M26" s="15">
        <f t="shared" si="7"/>
        <v>0</v>
      </c>
      <c r="N26" s="15">
        <f t="shared" si="7"/>
        <v>0</v>
      </c>
      <c r="O26" s="15">
        <f t="shared" si="7"/>
        <v>276</v>
      </c>
      <c r="P26" s="15">
        <f t="shared" si="7"/>
        <v>0</v>
      </c>
      <c r="Q26" s="7"/>
      <c r="R26" s="62"/>
      <c r="S26" s="24" t="s">
        <v>14</v>
      </c>
      <c r="T26" s="92" t="s">
        <v>14</v>
      </c>
    </row>
    <row r="28" spans="1:20" x14ac:dyDescent="0.25">
      <c r="B28" s="17"/>
    </row>
    <row r="29" spans="1:20" x14ac:dyDescent="0.25">
      <c r="B29" s="17"/>
    </row>
    <row r="30" spans="1:20" x14ac:dyDescent="0.25">
      <c r="B30" s="17"/>
    </row>
  </sheetData>
  <mergeCells count="42">
    <mergeCell ref="I7:K7"/>
    <mergeCell ref="L7:N7"/>
    <mergeCell ref="O7:Q7"/>
    <mergeCell ref="A26:B26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47" orientation="landscape" r:id="rId1"/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topLeftCell="A13" zoomScaleNormal="100" workbookViewId="0">
      <selection activeCell="S11" sqref="S1:U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6" customWidth="1"/>
    <col min="17" max="17" width="10.7109375" customWidth="1"/>
    <col min="18" max="18" width="18.28515625" style="63" customWidth="1"/>
    <col min="19" max="19" width="18.28515625" style="26" hidden="1" customWidth="1"/>
    <col min="20" max="20" width="18.28515625" style="88" hidden="1" customWidth="1"/>
    <col min="21" max="21" width="18.28515625" hidden="1" customWidth="1"/>
  </cols>
  <sheetData>
    <row r="1" spans="1:20" ht="20.25" thickTop="1" thickBot="1" x14ac:dyDescent="0.3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2"/>
    </row>
    <row r="2" spans="1:20" ht="18.75" x14ac:dyDescent="0.3">
      <c r="A2" s="133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5"/>
    </row>
    <row r="3" spans="1:20" ht="19.5" thickBot="1" x14ac:dyDescent="0.35">
      <c r="A3" s="164" t="s">
        <v>29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0" x14ac:dyDescent="0.25">
      <c r="A4" s="167" t="s">
        <v>146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 t="s">
        <v>147</v>
      </c>
      <c r="M4" s="168"/>
      <c r="N4" s="168"/>
      <c r="O4" s="168"/>
      <c r="P4" s="168"/>
      <c r="Q4" s="168"/>
      <c r="R4" s="211" t="s">
        <v>187</v>
      </c>
      <c r="S4" s="212"/>
      <c r="T4" s="213"/>
    </row>
    <row r="5" spans="1:20" ht="15.75" thickBot="1" x14ac:dyDescent="0.3">
      <c r="A5" s="136" t="s">
        <v>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 t="s">
        <v>30</v>
      </c>
      <c r="M5" s="137"/>
      <c r="N5" s="137"/>
      <c r="O5" s="137"/>
      <c r="P5" s="137"/>
      <c r="Q5" s="137"/>
      <c r="R5" s="172" t="s">
        <v>36</v>
      </c>
      <c r="S5" s="173"/>
      <c r="T5" s="174"/>
    </row>
    <row r="6" spans="1:20" x14ac:dyDescent="0.25">
      <c r="A6" s="141" t="s">
        <v>15</v>
      </c>
      <c r="B6" s="144" t="s">
        <v>13</v>
      </c>
      <c r="C6" s="180" t="s">
        <v>4</v>
      </c>
      <c r="D6" s="181"/>
      <c r="E6" s="182"/>
      <c r="F6" s="147" t="s">
        <v>20</v>
      </c>
      <c r="G6" s="147" t="s">
        <v>16</v>
      </c>
      <c r="H6" s="177" t="s">
        <v>19</v>
      </c>
      <c r="I6" s="178"/>
      <c r="J6" s="178"/>
      <c r="K6" s="178"/>
      <c r="L6" s="178"/>
      <c r="M6" s="178"/>
      <c r="N6" s="178"/>
      <c r="O6" s="178"/>
      <c r="P6" s="178"/>
      <c r="Q6" s="179"/>
      <c r="R6" s="150" t="s">
        <v>5</v>
      </c>
      <c r="S6" s="153" t="s">
        <v>33</v>
      </c>
      <c r="T6" s="206" t="s">
        <v>7</v>
      </c>
    </row>
    <row r="7" spans="1:20" x14ac:dyDescent="0.25">
      <c r="A7" s="142"/>
      <c r="B7" s="145"/>
      <c r="C7" s="160" t="s">
        <v>4</v>
      </c>
      <c r="D7" s="185" t="s">
        <v>25</v>
      </c>
      <c r="E7" s="183" t="s">
        <v>21</v>
      </c>
      <c r="F7" s="148"/>
      <c r="G7" s="148"/>
      <c r="H7" s="175" t="s">
        <v>18</v>
      </c>
      <c r="I7" s="169" t="s">
        <v>1</v>
      </c>
      <c r="J7" s="169"/>
      <c r="K7" s="169"/>
      <c r="L7" s="157" t="s">
        <v>2</v>
      </c>
      <c r="M7" s="158"/>
      <c r="N7" s="159"/>
      <c r="O7" s="170" t="s">
        <v>3</v>
      </c>
      <c r="P7" s="170"/>
      <c r="Q7" s="171"/>
      <c r="R7" s="151"/>
      <c r="S7" s="154"/>
      <c r="T7" s="207"/>
    </row>
    <row r="8" spans="1:20" s="1" customFormat="1" ht="23.25" thickBot="1" x14ac:dyDescent="0.3">
      <c r="A8" s="143"/>
      <c r="B8" s="146"/>
      <c r="C8" s="161"/>
      <c r="D8" s="186"/>
      <c r="E8" s="184"/>
      <c r="F8" s="149"/>
      <c r="G8" s="149"/>
      <c r="H8" s="176"/>
      <c r="I8" s="12" t="s">
        <v>10</v>
      </c>
      <c r="J8" s="12" t="s">
        <v>24</v>
      </c>
      <c r="K8" s="13" t="s">
        <v>8</v>
      </c>
      <c r="L8" s="12" t="s">
        <v>11</v>
      </c>
      <c r="M8" s="12" t="s">
        <v>24</v>
      </c>
      <c r="N8" s="12" t="s">
        <v>8</v>
      </c>
      <c r="O8" s="12" t="s">
        <v>12</v>
      </c>
      <c r="P8" s="13" t="s">
        <v>17</v>
      </c>
      <c r="Q8" s="8" t="s">
        <v>9</v>
      </c>
      <c r="R8" s="152"/>
      <c r="S8" s="155"/>
      <c r="T8" s="208"/>
    </row>
    <row r="9" spans="1:20" s="9" customFormat="1" ht="12" x14ac:dyDescent="0.25">
      <c r="A9" s="187">
        <v>1</v>
      </c>
      <c r="B9" s="189">
        <v>2</v>
      </c>
      <c r="C9" s="191">
        <v>3</v>
      </c>
      <c r="D9" s="119">
        <v>4</v>
      </c>
      <c r="E9" s="120">
        <v>5</v>
      </c>
      <c r="F9" s="121">
        <v>6</v>
      </c>
      <c r="G9" s="193">
        <v>7</v>
      </c>
      <c r="H9" s="122">
        <v>8</v>
      </c>
      <c r="I9" s="195">
        <v>9</v>
      </c>
      <c r="J9" s="203">
        <v>10</v>
      </c>
      <c r="K9" s="195">
        <v>11</v>
      </c>
      <c r="L9" s="195">
        <v>12</v>
      </c>
      <c r="M9" s="203">
        <v>13</v>
      </c>
      <c r="N9" s="195">
        <v>14</v>
      </c>
      <c r="O9" s="195">
        <v>15</v>
      </c>
      <c r="P9" s="195">
        <v>16</v>
      </c>
      <c r="Q9" s="197">
        <v>17</v>
      </c>
      <c r="R9" s="218">
        <v>18</v>
      </c>
      <c r="S9" s="214">
        <v>19</v>
      </c>
      <c r="T9" s="216">
        <v>20</v>
      </c>
    </row>
    <row r="10" spans="1:20" s="1" customFormat="1" ht="45.75" thickBot="1" x14ac:dyDescent="0.3">
      <c r="A10" s="188"/>
      <c r="B10" s="190"/>
      <c r="C10" s="192"/>
      <c r="D10" s="123" t="s">
        <v>26</v>
      </c>
      <c r="E10" s="124" t="s">
        <v>28</v>
      </c>
      <c r="F10" s="125" t="s">
        <v>23</v>
      </c>
      <c r="G10" s="194"/>
      <c r="H10" s="126" t="s">
        <v>27</v>
      </c>
      <c r="I10" s="196"/>
      <c r="J10" s="204"/>
      <c r="K10" s="196"/>
      <c r="L10" s="196"/>
      <c r="M10" s="204"/>
      <c r="N10" s="196"/>
      <c r="O10" s="196"/>
      <c r="P10" s="196"/>
      <c r="Q10" s="198"/>
      <c r="R10" s="219"/>
      <c r="S10" s="215"/>
      <c r="T10" s="217"/>
    </row>
    <row r="11" spans="1:20" s="1" customFormat="1" ht="33.75" x14ac:dyDescent="0.2">
      <c r="A11" s="4">
        <v>1</v>
      </c>
      <c r="B11" s="19" t="s">
        <v>148</v>
      </c>
      <c r="C11" s="27">
        <v>1</v>
      </c>
      <c r="D11" s="28">
        <f>(J11+K11+M11+N11)*C11/F11</f>
        <v>0.16666666666666666</v>
      </c>
      <c r="E11" s="29">
        <f>(I11-K11+L11-N11+O11)*C11/F11</f>
        <v>0.5</v>
      </c>
      <c r="F11" s="30">
        <f>G11+H11</f>
        <v>30</v>
      </c>
      <c r="G11" s="30">
        <v>15</v>
      </c>
      <c r="H11" s="27">
        <f t="shared" ref="H11:H23" si="0">I11+L11+O11</f>
        <v>15</v>
      </c>
      <c r="I11" s="31">
        <v>5</v>
      </c>
      <c r="J11" s="128">
        <v>5</v>
      </c>
      <c r="K11" s="31"/>
      <c r="L11" s="31"/>
      <c r="M11" s="31"/>
      <c r="N11" s="31"/>
      <c r="O11" s="31">
        <v>10</v>
      </c>
      <c r="P11" s="31"/>
      <c r="Q11" s="32" t="s">
        <v>46</v>
      </c>
      <c r="R11" s="33" t="s">
        <v>31</v>
      </c>
      <c r="S11" s="2" t="s">
        <v>149</v>
      </c>
      <c r="T11" s="89" t="s">
        <v>150</v>
      </c>
    </row>
    <row r="12" spans="1:20" s="1" customFormat="1" ht="33.75" x14ac:dyDescent="0.2">
      <c r="A12" s="70">
        <v>2</v>
      </c>
      <c r="B12" s="71" t="s">
        <v>130</v>
      </c>
      <c r="C12" s="72">
        <v>2</v>
      </c>
      <c r="D12" s="73">
        <f t="shared" ref="D12" si="1">(J12+K12+M12+N12)*C12/F12</f>
        <v>0</v>
      </c>
      <c r="E12" s="74">
        <f t="shared" ref="E12" si="2">(I12-K12+L12-N12+O12)*C12/F12</f>
        <v>1</v>
      </c>
      <c r="F12" s="75">
        <f t="shared" ref="F12" si="3">G12+H12</f>
        <v>60</v>
      </c>
      <c r="G12" s="76">
        <v>30</v>
      </c>
      <c r="H12" s="77">
        <f t="shared" si="0"/>
        <v>30</v>
      </c>
      <c r="I12" s="78">
        <v>6</v>
      </c>
      <c r="J12" s="118"/>
      <c r="K12" s="78"/>
      <c r="L12" s="78">
        <v>6</v>
      </c>
      <c r="M12" s="78"/>
      <c r="N12" s="78"/>
      <c r="O12" s="78">
        <v>18</v>
      </c>
      <c r="P12" s="78"/>
      <c r="Q12" s="79" t="s">
        <v>22</v>
      </c>
      <c r="R12" s="80" t="s">
        <v>31</v>
      </c>
      <c r="S12" s="69" t="s">
        <v>89</v>
      </c>
      <c r="T12" s="96" t="s">
        <v>90</v>
      </c>
    </row>
    <row r="13" spans="1:20" s="1" customFormat="1" ht="45" x14ac:dyDescent="0.2">
      <c r="A13" s="4">
        <v>3</v>
      </c>
      <c r="B13" s="20" t="s">
        <v>119</v>
      </c>
      <c r="C13" s="34">
        <v>2</v>
      </c>
      <c r="D13" s="28">
        <f t="shared" ref="D13:D23" si="4">(J13+K13+M13+N13)*C13/F13</f>
        <v>0.33333333333333331</v>
      </c>
      <c r="E13" s="29">
        <f t="shared" ref="E13:E23" si="5">(I13-K13+L13-N13+O13)*C13/F13</f>
        <v>1</v>
      </c>
      <c r="F13" s="30">
        <f t="shared" ref="F13:F23" si="6">G13+H13</f>
        <v>60</v>
      </c>
      <c r="G13" s="35">
        <v>30</v>
      </c>
      <c r="H13" s="27">
        <f t="shared" si="0"/>
        <v>30</v>
      </c>
      <c r="I13" s="36">
        <v>10</v>
      </c>
      <c r="J13" s="127">
        <v>10</v>
      </c>
      <c r="K13" s="36"/>
      <c r="L13" s="36"/>
      <c r="M13" s="36"/>
      <c r="N13" s="36"/>
      <c r="O13" s="36">
        <v>20</v>
      </c>
      <c r="P13" s="36"/>
      <c r="Q13" s="37" t="s">
        <v>88</v>
      </c>
      <c r="R13" s="64" t="s">
        <v>32</v>
      </c>
      <c r="S13" s="45" t="s">
        <v>93</v>
      </c>
      <c r="T13" s="96" t="s">
        <v>172</v>
      </c>
    </row>
    <row r="14" spans="1:20" s="1" customFormat="1" ht="45" x14ac:dyDescent="0.25">
      <c r="A14" s="5">
        <v>4</v>
      </c>
      <c r="B14" s="21" t="s">
        <v>152</v>
      </c>
      <c r="C14" s="34">
        <v>3</v>
      </c>
      <c r="D14" s="28">
        <f t="shared" si="4"/>
        <v>0</v>
      </c>
      <c r="E14" s="29">
        <f t="shared" si="5"/>
        <v>1</v>
      </c>
      <c r="F14" s="30">
        <f t="shared" si="6"/>
        <v>90</v>
      </c>
      <c r="G14" s="35">
        <v>60</v>
      </c>
      <c r="H14" s="27">
        <f t="shared" si="0"/>
        <v>30</v>
      </c>
      <c r="I14" s="36">
        <v>4</v>
      </c>
      <c r="J14" s="36"/>
      <c r="K14" s="36"/>
      <c r="L14" s="36">
        <v>11</v>
      </c>
      <c r="M14" s="36"/>
      <c r="N14" s="36"/>
      <c r="O14" s="36">
        <v>15</v>
      </c>
      <c r="P14" s="36"/>
      <c r="Q14" s="37" t="s">
        <v>46</v>
      </c>
      <c r="R14" s="65" t="s">
        <v>31</v>
      </c>
      <c r="S14" s="45" t="s">
        <v>136</v>
      </c>
      <c r="T14" s="96" t="s">
        <v>137</v>
      </c>
    </row>
    <row r="15" spans="1:20" s="1" customFormat="1" ht="33.75" x14ac:dyDescent="0.25">
      <c r="A15" s="4">
        <v>5</v>
      </c>
      <c r="B15" s="21" t="s">
        <v>153</v>
      </c>
      <c r="C15" s="34">
        <v>3</v>
      </c>
      <c r="D15" s="28">
        <f t="shared" si="4"/>
        <v>0</v>
      </c>
      <c r="E15" s="29">
        <f t="shared" si="5"/>
        <v>1.5</v>
      </c>
      <c r="F15" s="30">
        <f t="shared" si="6"/>
        <v>90</v>
      </c>
      <c r="G15" s="35">
        <v>45</v>
      </c>
      <c r="H15" s="27">
        <f t="shared" si="0"/>
        <v>45</v>
      </c>
      <c r="I15" s="36"/>
      <c r="J15" s="36"/>
      <c r="K15" s="36"/>
      <c r="L15" s="36">
        <v>10</v>
      </c>
      <c r="M15" s="36"/>
      <c r="N15" s="36"/>
      <c r="O15" s="36">
        <v>35</v>
      </c>
      <c r="P15" s="36"/>
      <c r="Q15" s="37" t="s">
        <v>88</v>
      </c>
      <c r="R15" s="38" t="s">
        <v>32</v>
      </c>
      <c r="S15" s="45" t="s">
        <v>174</v>
      </c>
      <c r="T15" s="100" t="s">
        <v>176</v>
      </c>
    </row>
    <row r="16" spans="1:20" s="1" customFormat="1" ht="33.75" x14ac:dyDescent="0.25">
      <c r="A16" s="5">
        <v>6</v>
      </c>
      <c r="B16" s="21" t="s">
        <v>154</v>
      </c>
      <c r="C16" s="34">
        <v>3</v>
      </c>
      <c r="D16" s="28">
        <f t="shared" si="4"/>
        <v>0</v>
      </c>
      <c r="E16" s="29">
        <f t="shared" si="5"/>
        <v>1</v>
      </c>
      <c r="F16" s="30">
        <f t="shared" si="6"/>
        <v>90</v>
      </c>
      <c r="G16" s="35">
        <v>60</v>
      </c>
      <c r="H16" s="27">
        <f t="shared" si="0"/>
        <v>30</v>
      </c>
      <c r="I16" s="36">
        <v>6</v>
      </c>
      <c r="J16" s="36"/>
      <c r="K16" s="36"/>
      <c r="L16" s="36">
        <v>12</v>
      </c>
      <c r="M16" s="36"/>
      <c r="N16" s="36"/>
      <c r="O16" s="36">
        <v>12</v>
      </c>
      <c r="P16" s="36"/>
      <c r="Q16" s="37" t="s">
        <v>22</v>
      </c>
      <c r="R16" s="38" t="s">
        <v>31</v>
      </c>
      <c r="S16" s="45" t="s">
        <v>89</v>
      </c>
      <c r="T16" s="96" t="s">
        <v>168</v>
      </c>
    </row>
    <row r="17" spans="1:20" s="1" customFormat="1" ht="45" x14ac:dyDescent="0.25">
      <c r="A17" s="4">
        <v>7</v>
      </c>
      <c r="B17" s="21" t="s">
        <v>155</v>
      </c>
      <c r="C17" s="34">
        <v>3</v>
      </c>
      <c r="D17" s="28">
        <f t="shared" si="4"/>
        <v>0</v>
      </c>
      <c r="E17" s="29">
        <f t="shared" si="5"/>
        <v>0.83333333333333337</v>
      </c>
      <c r="F17" s="30">
        <f t="shared" si="6"/>
        <v>90</v>
      </c>
      <c r="G17" s="35">
        <v>65</v>
      </c>
      <c r="H17" s="27">
        <f t="shared" si="0"/>
        <v>25</v>
      </c>
      <c r="I17" s="36"/>
      <c r="J17" s="36"/>
      <c r="K17" s="36"/>
      <c r="L17" s="36"/>
      <c r="M17" s="36"/>
      <c r="N17" s="36"/>
      <c r="O17" s="36">
        <v>25</v>
      </c>
      <c r="P17" s="36"/>
      <c r="Q17" s="37" t="s">
        <v>46</v>
      </c>
      <c r="R17" s="38" t="s">
        <v>31</v>
      </c>
      <c r="S17" s="45" t="s">
        <v>136</v>
      </c>
      <c r="T17" s="96" t="s">
        <v>137</v>
      </c>
    </row>
    <row r="18" spans="1:20" s="1" customFormat="1" ht="33.75" x14ac:dyDescent="0.25">
      <c r="A18" s="5">
        <v>8</v>
      </c>
      <c r="B18" s="21" t="s">
        <v>156</v>
      </c>
      <c r="C18" s="34">
        <v>2</v>
      </c>
      <c r="D18" s="28">
        <f t="shared" si="4"/>
        <v>0</v>
      </c>
      <c r="E18" s="29">
        <f t="shared" si="5"/>
        <v>0.5</v>
      </c>
      <c r="F18" s="30">
        <f t="shared" si="6"/>
        <v>60</v>
      </c>
      <c r="G18" s="35">
        <v>45</v>
      </c>
      <c r="H18" s="27">
        <f t="shared" si="0"/>
        <v>15</v>
      </c>
      <c r="I18" s="36"/>
      <c r="J18" s="36"/>
      <c r="K18" s="36"/>
      <c r="L18" s="36">
        <v>8</v>
      </c>
      <c r="M18" s="36"/>
      <c r="N18" s="36"/>
      <c r="O18" s="36">
        <v>7</v>
      </c>
      <c r="P18" s="36"/>
      <c r="Q18" s="37" t="s">
        <v>22</v>
      </c>
      <c r="R18" s="38" t="s">
        <v>31</v>
      </c>
      <c r="S18" s="45" t="s">
        <v>132</v>
      </c>
      <c r="T18" s="96" t="s">
        <v>133</v>
      </c>
    </row>
    <row r="19" spans="1:20" s="1" customFormat="1" ht="38.25" x14ac:dyDescent="0.25">
      <c r="A19" s="4">
        <v>9</v>
      </c>
      <c r="B19" s="66" t="s">
        <v>157</v>
      </c>
      <c r="C19" s="34">
        <v>4</v>
      </c>
      <c r="D19" s="28">
        <f t="shared" si="4"/>
        <v>0</v>
      </c>
      <c r="E19" s="29">
        <f t="shared" si="5"/>
        <v>1.5</v>
      </c>
      <c r="F19" s="30">
        <f t="shared" si="6"/>
        <v>120</v>
      </c>
      <c r="G19" s="35">
        <v>75</v>
      </c>
      <c r="H19" s="27">
        <f t="shared" si="0"/>
        <v>45</v>
      </c>
      <c r="I19" s="36">
        <v>15</v>
      </c>
      <c r="J19" s="36"/>
      <c r="K19" s="36"/>
      <c r="L19" s="36">
        <v>30</v>
      </c>
      <c r="M19" s="36"/>
      <c r="N19" s="36"/>
      <c r="O19" s="36"/>
      <c r="P19" s="36"/>
      <c r="Q19" s="37"/>
      <c r="R19" s="38" t="s">
        <v>31</v>
      </c>
      <c r="S19" s="67" t="s">
        <v>158</v>
      </c>
      <c r="T19" s="98" t="s">
        <v>159</v>
      </c>
    </row>
    <row r="20" spans="1:20" x14ac:dyDescent="0.25">
      <c r="A20" s="5">
        <v>10</v>
      </c>
      <c r="B20" s="22" t="s">
        <v>160</v>
      </c>
      <c r="C20" s="46">
        <v>3</v>
      </c>
      <c r="D20" s="28">
        <f t="shared" si="4"/>
        <v>0</v>
      </c>
      <c r="E20" s="29">
        <f t="shared" si="5"/>
        <v>0.73333333333333328</v>
      </c>
      <c r="F20" s="30">
        <f t="shared" si="6"/>
        <v>90</v>
      </c>
      <c r="G20" s="47">
        <v>68</v>
      </c>
      <c r="H20" s="27">
        <f t="shared" si="0"/>
        <v>22</v>
      </c>
      <c r="I20" s="49">
        <v>6</v>
      </c>
      <c r="J20" s="48"/>
      <c r="K20" s="48"/>
      <c r="L20" s="49"/>
      <c r="M20" s="48"/>
      <c r="N20" s="48"/>
      <c r="O20" s="49">
        <v>16</v>
      </c>
      <c r="P20" s="48"/>
      <c r="Q20" s="50" t="s">
        <v>22</v>
      </c>
      <c r="R20" s="38" t="s">
        <v>32</v>
      </c>
      <c r="S20" s="23" t="s">
        <v>161</v>
      </c>
      <c r="T20" s="91" t="s">
        <v>162</v>
      </c>
    </row>
    <row r="21" spans="1:20" ht="45" x14ac:dyDescent="0.25">
      <c r="A21" s="4">
        <v>11</v>
      </c>
      <c r="B21" s="22" t="s">
        <v>188</v>
      </c>
      <c r="C21" s="46">
        <v>2</v>
      </c>
      <c r="D21" s="28">
        <f t="shared" si="4"/>
        <v>0</v>
      </c>
      <c r="E21" s="29">
        <f t="shared" si="5"/>
        <v>1</v>
      </c>
      <c r="F21" s="30">
        <f t="shared" si="6"/>
        <v>60</v>
      </c>
      <c r="G21" s="47">
        <v>30</v>
      </c>
      <c r="H21" s="27">
        <f t="shared" si="0"/>
        <v>30</v>
      </c>
      <c r="I21" s="49">
        <v>10</v>
      </c>
      <c r="J21" s="49"/>
      <c r="K21" s="49"/>
      <c r="L21" s="49">
        <v>20</v>
      </c>
      <c r="M21" s="49"/>
      <c r="N21" s="49"/>
      <c r="O21" s="49"/>
      <c r="P21" s="48"/>
      <c r="Q21" s="50"/>
      <c r="R21" s="38" t="s">
        <v>31</v>
      </c>
      <c r="S21" s="104" t="s">
        <v>93</v>
      </c>
      <c r="T21" s="91" t="s">
        <v>189</v>
      </c>
    </row>
    <row r="22" spans="1:20" x14ac:dyDescent="0.25">
      <c r="A22" s="5">
        <v>12</v>
      </c>
      <c r="B22" s="22" t="s">
        <v>163</v>
      </c>
      <c r="C22" s="46">
        <v>2</v>
      </c>
      <c r="D22" s="28">
        <f t="shared" si="4"/>
        <v>0</v>
      </c>
      <c r="E22" s="29">
        <f t="shared" si="5"/>
        <v>0.66666666666666663</v>
      </c>
      <c r="F22" s="30">
        <f t="shared" si="6"/>
        <v>60</v>
      </c>
      <c r="G22" s="47">
        <v>40</v>
      </c>
      <c r="H22" s="27">
        <f t="shared" si="0"/>
        <v>20</v>
      </c>
      <c r="I22" s="49"/>
      <c r="J22" s="49"/>
      <c r="K22" s="49"/>
      <c r="L22" s="49">
        <v>20</v>
      </c>
      <c r="M22" s="49"/>
      <c r="N22" s="49"/>
      <c r="O22" s="49"/>
      <c r="P22" s="48"/>
      <c r="Q22" s="50"/>
      <c r="R22" s="38" t="s">
        <v>31</v>
      </c>
      <c r="S22" s="23" t="s">
        <v>61</v>
      </c>
      <c r="T22" s="91" t="s">
        <v>62</v>
      </c>
    </row>
    <row r="23" spans="1:20" ht="15.75" thickBot="1" x14ac:dyDescent="0.3">
      <c r="A23" s="4">
        <v>13</v>
      </c>
      <c r="B23" s="22" t="s">
        <v>107</v>
      </c>
      <c r="C23" s="46">
        <v>2</v>
      </c>
      <c r="D23" s="28">
        <f t="shared" si="4"/>
        <v>0</v>
      </c>
      <c r="E23" s="29">
        <f t="shared" si="5"/>
        <v>1</v>
      </c>
      <c r="F23" s="30">
        <f t="shared" si="6"/>
        <v>60</v>
      </c>
      <c r="G23" s="47">
        <v>30</v>
      </c>
      <c r="H23" s="27">
        <f t="shared" si="0"/>
        <v>30</v>
      </c>
      <c r="I23" s="49"/>
      <c r="J23" s="49"/>
      <c r="K23" s="49"/>
      <c r="L23" s="49">
        <v>30</v>
      </c>
      <c r="M23" s="49"/>
      <c r="N23" s="49"/>
      <c r="O23" s="49"/>
      <c r="P23" s="48"/>
      <c r="Q23" s="52"/>
      <c r="R23" s="38" t="s">
        <v>31</v>
      </c>
      <c r="S23" s="23"/>
      <c r="T23" s="91"/>
    </row>
    <row r="24" spans="1:20" ht="15.75" thickBot="1" x14ac:dyDescent="0.3">
      <c r="A24" s="162" t="s">
        <v>6</v>
      </c>
      <c r="B24" s="163"/>
      <c r="C24" s="14">
        <f t="shared" ref="C24:P24" si="7">SUM(C11:C23)</f>
        <v>32</v>
      </c>
      <c r="D24" s="10">
        <f t="shared" si="7"/>
        <v>0.5</v>
      </c>
      <c r="E24" s="11">
        <f t="shared" si="7"/>
        <v>12.233333333333331</v>
      </c>
      <c r="F24" s="15">
        <f t="shared" si="7"/>
        <v>960</v>
      </c>
      <c r="G24" s="15">
        <f t="shared" si="7"/>
        <v>593</v>
      </c>
      <c r="H24" s="15">
        <f t="shared" si="7"/>
        <v>367</v>
      </c>
      <c r="I24" s="15">
        <f t="shared" si="7"/>
        <v>62</v>
      </c>
      <c r="J24" s="15">
        <f t="shared" si="7"/>
        <v>15</v>
      </c>
      <c r="K24" s="15">
        <f t="shared" si="7"/>
        <v>0</v>
      </c>
      <c r="L24" s="15">
        <f t="shared" si="7"/>
        <v>147</v>
      </c>
      <c r="M24" s="15">
        <f t="shared" si="7"/>
        <v>0</v>
      </c>
      <c r="N24" s="15">
        <f t="shared" si="7"/>
        <v>0</v>
      </c>
      <c r="O24" s="15">
        <f t="shared" si="7"/>
        <v>158</v>
      </c>
      <c r="P24" s="15">
        <f t="shared" si="7"/>
        <v>0</v>
      </c>
      <c r="Q24" s="7"/>
      <c r="R24" s="62"/>
      <c r="S24" s="24" t="s">
        <v>14</v>
      </c>
      <c r="T24" s="92" t="s">
        <v>14</v>
      </c>
    </row>
    <row r="26" spans="1:20" x14ac:dyDescent="0.25">
      <c r="B26" s="17"/>
    </row>
    <row r="27" spans="1:20" x14ac:dyDescent="0.25">
      <c r="B27" s="17"/>
    </row>
    <row r="28" spans="1:20" x14ac:dyDescent="0.25">
      <c r="B28" s="17"/>
    </row>
  </sheetData>
  <mergeCells count="42">
    <mergeCell ref="I7:K7"/>
    <mergeCell ref="L7:N7"/>
    <mergeCell ref="O7:Q7"/>
    <mergeCell ref="A24:B2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tabSelected="1" zoomScaleNormal="100" workbookViewId="0">
      <selection activeCell="R9" sqref="A9:R1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6" customWidth="1"/>
    <col min="17" max="17" width="10.7109375" customWidth="1"/>
    <col min="18" max="18" width="18.28515625" style="63" customWidth="1"/>
    <col min="19" max="20" width="18.28515625" style="26" hidden="1" customWidth="1"/>
    <col min="21" max="21" width="18.28515625" customWidth="1"/>
  </cols>
  <sheetData>
    <row r="1" spans="1:20" ht="20.25" thickTop="1" thickBot="1" x14ac:dyDescent="0.3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2"/>
    </row>
    <row r="2" spans="1:20" ht="18.75" x14ac:dyDescent="0.3">
      <c r="A2" s="133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5"/>
    </row>
    <row r="3" spans="1:20" ht="19.5" thickBot="1" x14ac:dyDescent="0.35">
      <c r="A3" s="164" t="s">
        <v>29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0" x14ac:dyDescent="0.25">
      <c r="A4" s="167" t="s">
        <v>146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 t="s">
        <v>164</v>
      </c>
      <c r="M4" s="168"/>
      <c r="N4" s="168"/>
      <c r="O4" s="168"/>
      <c r="P4" s="168"/>
      <c r="Q4" s="168"/>
      <c r="R4" s="211" t="s">
        <v>187</v>
      </c>
      <c r="S4" s="212"/>
      <c r="T4" s="213"/>
    </row>
    <row r="5" spans="1:20" ht="15.75" thickBot="1" x14ac:dyDescent="0.3">
      <c r="A5" s="136" t="s">
        <v>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 t="s">
        <v>30</v>
      </c>
      <c r="M5" s="137"/>
      <c r="N5" s="137"/>
      <c r="O5" s="137"/>
      <c r="P5" s="137"/>
      <c r="Q5" s="137"/>
      <c r="R5" s="172" t="s">
        <v>36</v>
      </c>
      <c r="S5" s="173"/>
      <c r="T5" s="174"/>
    </row>
    <row r="6" spans="1:20" x14ac:dyDescent="0.25">
      <c r="A6" s="141" t="s">
        <v>15</v>
      </c>
      <c r="B6" s="144" t="s">
        <v>13</v>
      </c>
      <c r="C6" s="180" t="s">
        <v>4</v>
      </c>
      <c r="D6" s="181"/>
      <c r="E6" s="182"/>
      <c r="F6" s="147" t="s">
        <v>20</v>
      </c>
      <c r="G6" s="147" t="s">
        <v>16</v>
      </c>
      <c r="H6" s="177" t="s">
        <v>19</v>
      </c>
      <c r="I6" s="178"/>
      <c r="J6" s="178"/>
      <c r="K6" s="178"/>
      <c r="L6" s="178"/>
      <c r="M6" s="178"/>
      <c r="N6" s="178"/>
      <c r="O6" s="178"/>
      <c r="P6" s="178"/>
      <c r="Q6" s="179"/>
      <c r="R6" s="150" t="s">
        <v>5</v>
      </c>
      <c r="S6" s="153" t="s">
        <v>33</v>
      </c>
      <c r="T6" s="220" t="s">
        <v>7</v>
      </c>
    </row>
    <row r="7" spans="1:20" x14ac:dyDescent="0.25">
      <c r="A7" s="142"/>
      <c r="B7" s="145"/>
      <c r="C7" s="160" t="s">
        <v>4</v>
      </c>
      <c r="D7" s="185" t="s">
        <v>25</v>
      </c>
      <c r="E7" s="183" t="s">
        <v>21</v>
      </c>
      <c r="F7" s="148"/>
      <c r="G7" s="148"/>
      <c r="H7" s="175" t="s">
        <v>18</v>
      </c>
      <c r="I7" s="169" t="s">
        <v>1</v>
      </c>
      <c r="J7" s="169"/>
      <c r="K7" s="169"/>
      <c r="L7" s="157" t="s">
        <v>2</v>
      </c>
      <c r="M7" s="158"/>
      <c r="N7" s="159"/>
      <c r="O7" s="170" t="s">
        <v>3</v>
      </c>
      <c r="P7" s="170"/>
      <c r="Q7" s="171"/>
      <c r="R7" s="151"/>
      <c r="S7" s="154"/>
      <c r="T7" s="221"/>
    </row>
    <row r="8" spans="1:20" s="1" customFormat="1" ht="23.25" thickBot="1" x14ac:dyDescent="0.3">
      <c r="A8" s="143"/>
      <c r="B8" s="146"/>
      <c r="C8" s="161"/>
      <c r="D8" s="186"/>
      <c r="E8" s="184"/>
      <c r="F8" s="149"/>
      <c r="G8" s="149"/>
      <c r="H8" s="176"/>
      <c r="I8" s="12" t="s">
        <v>10</v>
      </c>
      <c r="J8" s="12" t="s">
        <v>24</v>
      </c>
      <c r="K8" s="13" t="s">
        <v>8</v>
      </c>
      <c r="L8" s="12" t="s">
        <v>11</v>
      </c>
      <c r="M8" s="12" t="s">
        <v>24</v>
      </c>
      <c r="N8" s="12" t="s">
        <v>8</v>
      </c>
      <c r="O8" s="12" t="s">
        <v>12</v>
      </c>
      <c r="P8" s="13" t="s">
        <v>17</v>
      </c>
      <c r="Q8" s="8" t="s">
        <v>9</v>
      </c>
      <c r="R8" s="152"/>
      <c r="S8" s="155"/>
      <c r="T8" s="222"/>
    </row>
    <row r="9" spans="1:20" s="9" customFormat="1" ht="12" x14ac:dyDescent="0.25">
      <c r="A9" s="187">
        <v>1</v>
      </c>
      <c r="B9" s="189">
        <v>2</v>
      </c>
      <c r="C9" s="191">
        <v>3</v>
      </c>
      <c r="D9" s="119">
        <v>4</v>
      </c>
      <c r="E9" s="120">
        <v>5</v>
      </c>
      <c r="F9" s="121">
        <v>6</v>
      </c>
      <c r="G9" s="193">
        <v>7</v>
      </c>
      <c r="H9" s="122">
        <v>8</v>
      </c>
      <c r="I9" s="195">
        <v>9</v>
      </c>
      <c r="J9" s="203">
        <v>10</v>
      </c>
      <c r="K9" s="195">
        <v>11</v>
      </c>
      <c r="L9" s="195">
        <v>12</v>
      </c>
      <c r="M9" s="203">
        <v>13</v>
      </c>
      <c r="N9" s="195">
        <v>14</v>
      </c>
      <c r="O9" s="195">
        <v>15</v>
      </c>
      <c r="P9" s="195">
        <v>16</v>
      </c>
      <c r="Q9" s="197">
        <v>17</v>
      </c>
      <c r="R9" s="218">
        <v>18</v>
      </c>
      <c r="S9" s="201">
        <v>19</v>
      </c>
      <c r="T9" s="223">
        <v>20</v>
      </c>
    </row>
    <row r="10" spans="1:20" s="1" customFormat="1" ht="45.75" thickBot="1" x14ac:dyDescent="0.3">
      <c r="A10" s="188"/>
      <c r="B10" s="190"/>
      <c r="C10" s="192"/>
      <c r="D10" s="123" t="s">
        <v>26</v>
      </c>
      <c r="E10" s="124" t="s">
        <v>28</v>
      </c>
      <c r="F10" s="125" t="s">
        <v>23</v>
      </c>
      <c r="G10" s="194"/>
      <c r="H10" s="126" t="s">
        <v>27</v>
      </c>
      <c r="I10" s="196"/>
      <c r="J10" s="204"/>
      <c r="K10" s="196"/>
      <c r="L10" s="196"/>
      <c r="M10" s="204"/>
      <c r="N10" s="196"/>
      <c r="O10" s="196"/>
      <c r="P10" s="196"/>
      <c r="Q10" s="198"/>
      <c r="R10" s="219"/>
      <c r="S10" s="202"/>
      <c r="T10" s="224"/>
    </row>
    <row r="11" spans="1:20" s="1" customFormat="1" x14ac:dyDescent="0.2">
      <c r="A11" s="4">
        <v>1</v>
      </c>
      <c r="B11" s="19" t="s">
        <v>165</v>
      </c>
      <c r="C11" s="27">
        <v>18</v>
      </c>
      <c r="D11" s="28">
        <f>(J11+K11+M11+N11)*C11/F11</f>
        <v>0</v>
      </c>
      <c r="E11" s="29">
        <f>(I11-K11+L11-N11+O11)*C11/F11</f>
        <v>15.166666666666666</v>
      </c>
      <c r="F11" s="30">
        <f>G11+H11</f>
        <v>540</v>
      </c>
      <c r="G11" s="30">
        <v>85</v>
      </c>
      <c r="H11" s="27">
        <f t="shared" ref="H11" si="0">I11+L11+O11</f>
        <v>455</v>
      </c>
      <c r="I11" s="31"/>
      <c r="J11" s="31"/>
      <c r="K11" s="31"/>
      <c r="L11" s="31"/>
      <c r="M11" s="31"/>
      <c r="N11" s="31"/>
      <c r="O11" s="31">
        <v>455</v>
      </c>
      <c r="P11" s="31"/>
      <c r="Q11" s="32"/>
      <c r="R11" s="33" t="s">
        <v>31</v>
      </c>
      <c r="S11" s="2" t="s">
        <v>55</v>
      </c>
      <c r="T11" s="3" t="s">
        <v>56</v>
      </c>
    </row>
    <row r="12" spans="1:20" s="1" customFormat="1" x14ac:dyDescent="0.2">
      <c r="A12" s="105">
        <v>2</v>
      </c>
      <c r="B12" s="106" t="s">
        <v>145</v>
      </c>
      <c r="C12" s="107">
        <v>2</v>
      </c>
      <c r="D12" s="108">
        <v>0</v>
      </c>
      <c r="E12" s="109">
        <f t="shared" ref="E12:E13" si="1">(I12-K12+L12-N12+O12)*C12/F12</f>
        <v>1</v>
      </c>
      <c r="F12" s="110">
        <f t="shared" ref="F12:F13" si="2">G12+H12</f>
        <v>60</v>
      </c>
      <c r="G12" s="111">
        <v>30</v>
      </c>
      <c r="H12" s="107">
        <v>30</v>
      </c>
      <c r="I12" s="112"/>
      <c r="J12" s="112"/>
      <c r="K12" s="112"/>
      <c r="L12" s="112">
        <v>30</v>
      </c>
      <c r="M12" s="112"/>
      <c r="N12" s="112"/>
      <c r="O12" s="112"/>
      <c r="P12" s="112"/>
      <c r="Q12" s="113"/>
      <c r="R12" s="114" t="s">
        <v>31</v>
      </c>
      <c r="S12" s="115"/>
      <c r="T12" s="116"/>
    </row>
    <row r="13" spans="1:20" s="1" customFormat="1" ht="36.6" customHeight="1" thickBot="1" x14ac:dyDescent="0.25">
      <c r="A13" s="105">
        <v>3</v>
      </c>
      <c r="B13" s="117" t="s">
        <v>185</v>
      </c>
      <c r="C13" s="107">
        <v>8</v>
      </c>
      <c r="D13" s="108">
        <v>0</v>
      </c>
      <c r="E13" s="109">
        <f t="shared" si="1"/>
        <v>6</v>
      </c>
      <c r="F13" s="110">
        <f t="shared" si="2"/>
        <v>240</v>
      </c>
      <c r="G13" s="111">
        <v>60</v>
      </c>
      <c r="H13" s="107">
        <v>180</v>
      </c>
      <c r="I13" s="112"/>
      <c r="J13" s="112"/>
      <c r="K13" s="112"/>
      <c r="L13" s="112">
        <v>180</v>
      </c>
      <c r="M13" s="112"/>
      <c r="N13" s="112"/>
      <c r="O13" s="112"/>
      <c r="P13" s="112"/>
      <c r="Q13" s="113"/>
      <c r="R13" s="114" t="s">
        <v>32</v>
      </c>
      <c r="S13" s="115"/>
      <c r="T13" s="116"/>
    </row>
    <row r="14" spans="1:20" s="103" customFormat="1" ht="15.75" thickBot="1" x14ac:dyDescent="0.3">
      <c r="A14" s="162" t="s">
        <v>6</v>
      </c>
      <c r="B14" s="163"/>
      <c r="C14" s="14">
        <f t="shared" ref="C14:P14" si="3">SUM(C11:C13)</f>
        <v>28</v>
      </c>
      <c r="D14" s="10">
        <f t="shared" si="3"/>
        <v>0</v>
      </c>
      <c r="E14" s="11">
        <f t="shared" si="3"/>
        <v>22.166666666666664</v>
      </c>
      <c r="F14" s="55">
        <f t="shared" si="3"/>
        <v>840</v>
      </c>
      <c r="G14" s="55">
        <f t="shared" si="3"/>
        <v>175</v>
      </c>
      <c r="H14" s="55">
        <f t="shared" si="3"/>
        <v>665</v>
      </c>
      <c r="I14" s="55">
        <f t="shared" si="3"/>
        <v>0</v>
      </c>
      <c r="J14" s="55">
        <f t="shared" si="3"/>
        <v>0</v>
      </c>
      <c r="K14" s="55">
        <f t="shared" si="3"/>
        <v>0</v>
      </c>
      <c r="L14" s="55">
        <f t="shared" si="3"/>
        <v>210</v>
      </c>
      <c r="M14" s="55">
        <f t="shared" si="3"/>
        <v>0</v>
      </c>
      <c r="N14" s="55">
        <f t="shared" si="3"/>
        <v>0</v>
      </c>
      <c r="O14" s="55">
        <f t="shared" si="3"/>
        <v>455</v>
      </c>
      <c r="P14" s="55">
        <f t="shared" si="3"/>
        <v>0</v>
      </c>
      <c r="Q14" s="101"/>
      <c r="R14" s="102"/>
      <c r="S14" s="24" t="s">
        <v>14</v>
      </c>
      <c r="T14" s="25" t="s">
        <v>14</v>
      </c>
    </row>
    <row r="18" spans="2:20" x14ac:dyDescent="0.25">
      <c r="B18" s="17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R18"/>
      <c r="S18"/>
      <c r="T18"/>
    </row>
  </sheetData>
  <mergeCells count="42">
    <mergeCell ref="I7:K7"/>
    <mergeCell ref="L7:N7"/>
    <mergeCell ref="O7:Q7"/>
    <mergeCell ref="A14:B1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1 rok sem 1</vt:lpstr>
      <vt:lpstr>1 rok sem 2</vt:lpstr>
      <vt:lpstr>2 rok sem 3</vt:lpstr>
      <vt:lpstr>2 rok sem 4</vt:lpstr>
      <vt:lpstr>3 rok sem 5</vt:lpstr>
      <vt:lpstr>3 rok sem 6</vt:lpstr>
      <vt:lpstr>'1 rok sem 1'!Tytuły_wydruku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2024-09-27T14:45:46Z</dcterms:modified>
</cp:coreProperties>
</file>