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4" r:id="rId1"/>
    <sheet name="II rok" sheetId="5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P18" i="5" l="1"/>
  <c r="O18" i="5"/>
  <c r="N18" i="5"/>
  <c r="M18" i="5"/>
  <c r="L18" i="5"/>
  <c r="K18" i="5"/>
  <c r="J18" i="5"/>
  <c r="I18" i="5"/>
  <c r="G18" i="5"/>
  <c r="C18" i="5"/>
  <c r="H17" i="5"/>
  <c r="F17" i="5"/>
  <c r="D17" i="5" s="1"/>
  <c r="H16" i="5"/>
  <c r="F16" i="5" s="1"/>
  <c r="H15" i="5"/>
  <c r="P14" i="5"/>
  <c r="P19" i="5" s="1"/>
  <c r="O14" i="5"/>
  <c r="O19" i="5" s="1"/>
  <c r="N14" i="5"/>
  <c r="N19" i="5" s="1"/>
  <c r="M14" i="5"/>
  <c r="M19" i="5" s="1"/>
  <c r="L14" i="5"/>
  <c r="L19" i="5" s="1"/>
  <c r="K14" i="5"/>
  <c r="K19" i="5" s="1"/>
  <c r="J14" i="5"/>
  <c r="J19" i="5" s="1"/>
  <c r="I14" i="5"/>
  <c r="I19" i="5" s="1"/>
  <c r="G14" i="5"/>
  <c r="C14" i="5"/>
  <c r="C19" i="5" s="1"/>
  <c r="H13" i="5"/>
  <c r="F13" i="5" s="1"/>
  <c r="H12" i="5"/>
  <c r="F12" i="5" s="1"/>
  <c r="H11" i="5"/>
  <c r="F11" i="5" s="1"/>
  <c r="G19" i="5" l="1"/>
  <c r="D16" i="5"/>
  <c r="E16" i="5"/>
  <c r="H18" i="5"/>
  <c r="F15" i="5"/>
  <c r="E17" i="5"/>
  <c r="E11" i="5"/>
  <c r="D11" i="5"/>
  <c r="F14" i="5"/>
  <c r="E12" i="5"/>
  <c r="D12" i="5"/>
  <c r="E13" i="5"/>
  <c r="D13" i="5"/>
  <c r="H14" i="5"/>
  <c r="H19" i="5" s="1"/>
  <c r="F18" i="5"/>
  <c r="F19" i="5" l="1"/>
  <c r="D15" i="5"/>
  <c r="D18" i="5" s="1"/>
  <c r="E15" i="5"/>
  <c r="E18" i="5" s="1"/>
  <c r="E14" i="5"/>
  <c r="D14" i="5"/>
  <c r="E19" i="5" l="1"/>
  <c r="D19" i="5"/>
  <c r="P14" i="4"/>
  <c r="O14" i="4"/>
  <c r="N14" i="4"/>
  <c r="M14" i="4"/>
  <c r="L14" i="4"/>
  <c r="K14" i="4"/>
  <c r="J14" i="4"/>
  <c r="I14" i="4"/>
  <c r="G14" i="4"/>
  <c r="C14" i="4"/>
  <c r="H13" i="4"/>
  <c r="H14" i="4" s="1"/>
  <c r="P12" i="4"/>
  <c r="O12" i="4"/>
  <c r="N12" i="4"/>
  <c r="N15" i="4" s="1"/>
  <c r="M12" i="4"/>
  <c r="L12" i="4"/>
  <c r="K12" i="4"/>
  <c r="K15" i="4" s="1"/>
  <c r="J12" i="4"/>
  <c r="J15" i="4" s="1"/>
  <c r="I12" i="4"/>
  <c r="G12" i="4"/>
  <c r="C12" i="4"/>
  <c r="C15" i="4" s="1"/>
  <c r="H11" i="4"/>
  <c r="F11" i="4" s="1"/>
  <c r="O15" i="4" l="1"/>
  <c r="F13" i="4"/>
  <c r="D13" i="4" s="1"/>
  <c r="D14" i="4" s="1"/>
  <c r="G15" i="4"/>
  <c r="L15" i="4"/>
  <c r="P15" i="4"/>
  <c r="I15" i="4"/>
  <c r="M15" i="4"/>
  <c r="E13" i="4"/>
  <c r="E14" i="4" s="1"/>
  <c r="F12" i="4"/>
  <c r="E11" i="4"/>
  <c r="E12" i="4" s="1"/>
  <c r="D11" i="4"/>
  <c r="D12" i="4" s="1"/>
  <c r="H12" i="4"/>
  <c r="H15" i="4" s="1"/>
  <c r="F14" i="4"/>
  <c r="D15" i="4" l="1"/>
  <c r="E15" i="4"/>
  <c r="F15" i="4"/>
</calcChain>
</file>

<file path=xl/sharedStrings.xml><?xml version="1.0" encoding="utf-8"?>
<sst xmlns="http://schemas.openxmlformats.org/spreadsheetml/2006/main" count="129" uniqueCount="74">
  <si>
    <t xml:space="preserve">RAMOWY PLAN STUDIÓW </t>
  </si>
  <si>
    <t>KIERUNEK STUDIÓW: Neurobiologia</t>
  </si>
  <si>
    <t>Wydział: Medyczny</t>
  </si>
  <si>
    <t>semestr: 1 i 2</t>
  </si>
  <si>
    <t>poziom studiów: drugiego stopnia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</si>
  <si>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</si>
  <si>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</si>
  <si>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</si>
  <si>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</si>
  <si>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</si>
  <si>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</si>
  <si>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</si>
  <si>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</si>
  <si>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</si>
  <si>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</si>
  <si>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</si>
  <si>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</si>
  <si>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</si>
  <si>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</si>
  <si>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</si>
  <si>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</si>
  <si>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</si>
  <si>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</si>
  <si>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</si>
  <si>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</si>
  <si>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</si>
  <si>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</si>
  <si>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</si>
  <si>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</si>
  <si>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</si>
  <si>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</si>
  <si>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</si>
  <si>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</si>
  <si>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</t>
  </si>
  <si>
    <t>zaliczenie</t>
  </si>
  <si>
    <t>Klinika Neurologii</t>
  </si>
  <si>
    <t>Dorszewska Jolanta prof. dr hab.</t>
  </si>
  <si>
    <t>RAZEM I SEMESTR:</t>
  </si>
  <si>
    <t>egzamin</t>
  </si>
  <si>
    <t>Katedra i Zakład Genetyki Medycznej</t>
  </si>
  <si>
    <t>RAZEM II SEMESTR:</t>
  </si>
  <si>
    <t>RAZEM I ROK:</t>
  </si>
  <si>
    <t>semestr: 3 i 4</t>
  </si>
  <si>
    <t>Katedra Ginekologii, Położnictwa i Onkologii Ginekologicznej</t>
  </si>
  <si>
    <t>prof. dr hab.. Ewa Wender-Ożegowska</t>
  </si>
  <si>
    <t>Zakład Neuroradiologii</t>
  </si>
  <si>
    <t>dr hab. Katarzyna Karmelita-Katulska</t>
  </si>
  <si>
    <t>RAZEM 3 SEMESTR:</t>
  </si>
  <si>
    <t>Katedra i Klinika Medycyny Paliatywnej</t>
  </si>
  <si>
    <t>Wieczorowska-Tobis Katarzyna prof. dr hab. n.med.</t>
  </si>
  <si>
    <t>przedmioty wybieralne (fakultety)</t>
  </si>
  <si>
    <t>RAZEM 4 SEMESTR:</t>
  </si>
  <si>
    <t>RAZEM II ROK:</t>
  </si>
  <si>
    <t>SEMESTR 3</t>
  </si>
  <si>
    <t>SEMESTR 4</t>
  </si>
  <si>
    <t>metodyka badań neurobiologicznych*</t>
  </si>
  <si>
    <t>* przedmiot realizowany w wymiarze 20h (5h realizuje UMP)</t>
  </si>
  <si>
    <t>neurogenetyka**</t>
  </si>
  <si>
    <t>rozwój układu nerwowego człowieka*</t>
  </si>
  <si>
    <t>neurologia **</t>
  </si>
  <si>
    <t>**przedmiot realizowany w całości przez UMP</t>
  </si>
  <si>
    <t>sieci neuronowe i neuroobrazowanie***</t>
  </si>
  <si>
    <t>neurogeriatria i leczenie bólu*</t>
  </si>
  <si>
    <t xml:space="preserve">* przedmiot realizowany w całości przez UMP </t>
  </si>
  <si>
    <t>neurofarmakologia **</t>
  </si>
  <si>
    <t>dr Magdalena Badura-Stronka</t>
  </si>
  <si>
    <t>rok studiów: I, rok akad. 2023/2024</t>
  </si>
  <si>
    <t>nabór w r.a.: 2023/2024</t>
  </si>
  <si>
    <t>rok studiów: II, rok akad. 2024/2025</t>
  </si>
  <si>
    <t>* przedmiot realizowany w wymiarze 45h (21h realizuje UMP)</t>
  </si>
  <si>
    <t>***przedmiot realizowany w wymiarze 40h (20h realizuje UMP)</t>
  </si>
  <si>
    <t>**przedmiot realizowany w wymiarze 60h (30h realizuje UMP)</t>
  </si>
  <si>
    <t>**przedmiot realizowany w wymiarze 90h (25h realizuje UMP)</t>
  </si>
  <si>
    <t>12h-B
8h-C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</si>
</sst>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/>
    </xf>
    <xf numFmtId="2" fontId="12" fillId="2" borderId="53" xfId="0" applyNumberFormat="1" applyFont="1" applyFill="1" applyBorder="1" applyAlignment="1">
      <alignment horizontal="center"/>
    </xf>
    <xf numFmtId="0" fontId="13" fillId="2" borderId="54" xfId="0" applyNumberFormat="1" applyFont="1" applyFill="1" applyBorder="1"/>
    <xf numFmtId="0" fontId="13" fillId="2" borderId="55" xfId="0" applyFont="1" applyFill="1" applyBorder="1"/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3" fillId="2" borderId="54" xfId="0" applyFont="1" applyFill="1" applyBorder="1"/>
    <xf numFmtId="0" fontId="0" fillId="0" borderId="0" xfId="0" applyNumberFormat="1"/>
    <xf numFmtId="0" fontId="7" fillId="0" borderId="57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4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T11" sqref="T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19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20" ht="30.75" customHeight="1" x14ac:dyDescent="0.3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30" customHeight="1" thickBot="1" x14ac:dyDescent="0.3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ht="30.75" customHeight="1" x14ac:dyDescent="0.25">
      <c r="A4" s="116" t="s">
        <v>66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 t="s">
        <v>3</v>
      </c>
      <c r="M4" s="117"/>
      <c r="N4" s="117"/>
      <c r="O4" s="117"/>
      <c r="P4" s="117"/>
      <c r="Q4" s="117"/>
      <c r="R4" s="118" t="s">
        <v>67</v>
      </c>
      <c r="S4" s="119"/>
      <c r="T4" s="120"/>
    </row>
    <row r="5" spans="1:20" ht="30" customHeight="1" thickBot="1" x14ac:dyDescent="0.3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 t="s">
        <v>5</v>
      </c>
      <c r="M5" s="76"/>
      <c r="N5" s="76"/>
      <c r="O5" s="76"/>
      <c r="P5" s="76"/>
      <c r="Q5" s="76"/>
      <c r="R5" s="77" t="s">
        <v>6</v>
      </c>
      <c r="S5" s="78"/>
      <c r="T5" s="79"/>
    </row>
    <row r="6" spans="1:20" ht="15.75" customHeight="1" x14ac:dyDescent="0.25">
      <c r="A6" s="80" t="s">
        <v>7</v>
      </c>
      <c r="B6" s="83" t="s">
        <v>8</v>
      </c>
      <c r="C6" s="86" t="s">
        <v>9</v>
      </c>
      <c r="D6" s="87"/>
      <c r="E6" s="88"/>
      <c r="F6" s="89" t="s">
        <v>10</v>
      </c>
      <c r="G6" s="89" t="s">
        <v>11</v>
      </c>
      <c r="H6" s="92" t="s">
        <v>12</v>
      </c>
      <c r="I6" s="93"/>
      <c r="J6" s="93"/>
      <c r="K6" s="93"/>
      <c r="L6" s="93"/>
      <c r="M6" s="93"/>
      <c r="N6" s="93"/>
      <c r="O6" s="93"/>
      <c r="P6" s="93"/>
      <c r="Q6" s="94"/>
      <c r="R6" s="95" t="s">
        <v>13</v>
      </c>
      <c r="S6" s="64" t="s">
        <v>14</v>
      </c>
      <c r="T6" s="67" t="s">
        <v>15</v>
      </c>
    </row>
    <row r="7" spans="1:20" ht="36" customHeight="1" x14ac:dyDescent="0.25">
      <c r="A7" s="81"/>
      <c r="B7" s="84"/>
      <c r="C7" s="98" t="s">
        <v>9</v>
      </c>
      <c r="D7" s="100" t="s">
        <v>16</v>
      </c>
      <c r="E7" s="102" t="s">
        <v>17</v>
      </c>
      <c r="F7" s="90"/>
      <c r="G7" s="90"/>
      <c r="H7" s="104" t="s">
        <v>18</v>
      </c>
      <c r="I7" s="106" t="s">
        <v>19</v>
      </c>
      <c r="J7" s="106"/>
      <c r="K7" s="106"/>
      <c r="L7" s="70" t="s">
        <v>20</v>
      </c>
      <c r="M7" s="71"/>
      <c r="N7" s="72"/>
      <c r="O7" s="73" t="s">
        <v>21</v>
      </c>
      <c r="P7" s="73"/>
      <c r="Q7" s="74"/>
      <c r="R7" s="96"/>
      <c r="S7" s="65"/>
      <c r="T7" s="68"/>
    </row>
    <row r="8" spans="1:20" s="4" customFormat="1" ht="42" customHeight="1" thickBot="1" x14ac:dyDescent="0.3">
      <c r="A8" s="82"/>
      <c r="B8" s="85"/>
      <c r="C8" s="99"/>
      <c r="D8" s="101"/>
      <c r="E8" s="103"/>
      <c r="F8" s="91"/>
      <c r="G8" s="91"/>
      <c r="H8" s="10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97"/>
      <c r="S8" s="66"/>
      <c r="T8" s="69"/>
    </row>
    <row r="9" spans="1:20" s="9" customFormat="1" ht="15" customHeight="1" x14ac:dyDescent="0.25">
      <c r="A9" s="56">
        <v>1</v>
      </c>
      <c r="B9" s="58">
        <v>2</v>
      </c>
      <c r="C9" s="60">
        <v>3</v>
      </c>
      <c r="D9" s="5">
        <v>4</v>
      </c>
      <c r="E9" s="6">
        <v>5</v>
      </c>
      <c r="F9" s="7">
        <v>6</v>
      </c>
      <c r="G9" s="62">
        <v>7</v>
      </c>
      <c r="H9" s="8">
        <v>8</v>
      </c>
      <c r="I9" s="52">
        <v>9</v>
      </c>
      <c r="J9" s="54">
        <v>10</v>
      </c>
      <c r="K9" s="52">
        <v>11</v>
      </c>
      <c r="L9" s="52">
        <v>12</v>
      </c>
      <c r="M9" s="54">
        <v>13</v>
      </c>
      <c r="N9" s="52">
        <v>14</v>
      </c>
      <c r="O9" s="52">
        <v>15</v>
      </c>
      <c r="P9" s="52">
        <v>16</v>
      </c>
      <c r="Q9" s="46">
        <v>17</v>
      </c>
      <c r="R9" s="48">
        <v>18</v>
      </c>
      <c r="S9" s="50">
        <v>19</v>
      </c>
      <c r="T9" s="46">
        <v>20</v>
      </c>
    </row>
    <row r="10" spans="1:20" s="4" customFormat="1" ht="43.5" customHeight="1" thickBot="1" x14ac:dyDescent="0.3">
      <c r="A10" s="57"/>
      <c r="B10" s="59"/>
      <c r="C10" s="61"/>
      <c r="D10" s="10" t="s">
        <v>29</v>
      </c>
      <c r="E10" s="11" t="s">
        <v>30</v>
      </c>
      <c r="F10" s="12" t="s">
        <v>31</v>
      </c>
      <c r="G10" s="63"/>
      <c r="H10" s="13" t="s">
        <v>32</v>
      </c>
      <c r="I10" s="53"/>
      <c r="J10" s="55"/>
      <c r="K10" s="53"/>
      <c r="L10" s="53"/>
      <c r="M10" s="55"/>
      <c r="N10" s="53"/>
      <c r="O10" s="53"/>
      <c r="P10" s="53"/>
      <c r="Q10" s="47"/>
      <c r="R10" s="49"/>
      <c r="S10" s="51"/>
      <c r="T10" s="47"/>
    </row>
    <row r="11" spans="1:20" s="4" customFormat="1" ht="24.95" customHeight="1" thickBot="1" x14ac:dyDescent="0.3">
      <c r="A11" s="14">
        <v>1</v>
      </c>
      <c r="B11" s="15" t="s">
        <v>55</v>
      </c>
      <c r="C11" s="15">
        <v>3</v>
      </c>
      <c r="D11" s="16">
        <f>(J11+K11+M11+N11)*C11/F11</f>
        <v>0</v>
      </c>
      <c r="E11" s="17">
        <f>(I11-K11+L11-N11+O11)*C11/F11</f>
        <v>0.2</v>
      </c>
      <c r="F11" s="18">
        <f>G11+H11</f>
        <v>75</v>
      </c>
      <c r="G11" s="18">
        <v>70</v>
      </c>
      <c r="H11" s="15">
        <f>I11+L11+O11</f>
        <v>5</v>
      </c>
      <c r="I11" s="19"/>
      <c r="J11" s="19"/>
      <c r="K11" s="19"/>
      <c r="L11" s="19"/>
      <c r="M11" s="19"/>
      <c r="N11" s="19"/>
      <c r="O11" s="19">
        <v>5</v>
      </c>
      <c r="P11" s="19"/>
      <c r="Q11" s="20" t="s">
        <v>33</v>
      </c>
      <c r="R11" s="21" t="s">
        <v>34</v>
      </c>
      <c r="S11" s="22" t="s">
        <v>35</v>
      </c>
      <c r="T11" s="23" t="s">
        <v>36</v>
      </c>
    </row>
    <row r="12" spans="1:20" ht="26.85" customHeight="1" thickBot="1" x14ac:dyDescent="0.3">
      <c r="A12" s="44" t="s">
        <v>37</v>
      </c>
      <c r="B12" s="45"/>
      <c r="C12" s="24">
        <f t="shared" ref="C12:P12" si="0">SUM(C11:C11)</f>
        <v>3</v>
      </c>
      <c r="D12" s="25">
        <f t="shared" si="0"/>
        <v>0</v>
      </c>
      <c r="E12" s="25">
        <f t="shared" si="0"/>
        <v>0.2</v>
      </c>
      <c r="F12" s="24">
        <f t="shared" si="0"/>
        <v>75</v>
      </c>
      <c r="G12" s="24">
        <f t="shared" si="0"/>
        <v>70</v>
      </c>
      <c r="H12" s="24">
        <f t="shared" si="0"/>
        <v>5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5</v>
      </c>
      <c r="P12" s="24">
        <f t="shared" si="0"/>
        <v>0</v>
      </c>
      <c r="Q12" s="26"/>
      <c r="R12" s="27"/>
      <c r="S12" s="28"/>
      <c r="T12" s="29"/>
    </row>
    <row r="13" spans="1:20" ht="24.95" customHeight="1" thickBot="1" x14ac:dyDescent="0.3">
      <c r="A13" s="14">
        <v>1</v>
      </c>
      <c r="B13" s="15" t="s">
        <v>57</v>
      </c>
      <c r="C13" s="15">
        <v>7</v>
      </c>
      <c r="D13" s="16">
        <f>(J13+K13+M13+N13)*C13/F13</f>
        <v>0</v>
      </c>
      <c r="E13" s="17">
        <f>(I13-K13+L13-N13+O13)*C13/F13</f>
        <v>1.0294117647058822</v>
      </c>
      <c r="F13" s="18">
        <f>G13+H13</f>
        <v>170</v>
      </c>
      <c r="G13" s="18">
        <v>145</v>
      </c>
      <c r="H13" s="15">
        <f>I13+L13+O13</f>
        <v>25</v>
      </c>
      <c r="I13" s="41"/>
      <c r="J13" s="19"/>
      <c r="K13" s="19"/>
      <c r="L13" s="41">
        <v>10</v>
      </c>
      <c r="M13" s="19"/>
      <c r="N13" s="19"/>
      <c r="O13" s="41">
        <v>15</v>
      </c>
      <c r="P13" s="19"/>
      <c r="Q13" s="20" t="s">
        <v>33</v>
      </c>
      <c r="R13" s="21" t="s">
        <v>38</v>
      </c>
      <c r="S13" s="22" t="s">
        <v>39</v>
      </c>
      <c r="T13" s="23" t="s">
        <v>65</v>
      </c>
    </row>
    <row r="14" spans="1:20" ht="24.95" customHeight="1" thickBot="1" x14ac:dyDescent="0.3">
      <c r="A14" s="44" t="s">
        <v>40</v>
      </c>
      <c r="B14" s="45"/>
      <c r="C14" s="24">
        <f t="shared" ref="C14:P14" si="1">SUM(C13:C13)</f>
        <v>7</v>
      </c>
      <c r="D14" s="25">
        <f t="shared" si="1"/>
        <v>0</v>
      </c>
      <c r="E14" s="25">
        <f t="shared" si="1"/>
        <v>1.0294117647058822</v>
      </c>
      <c r="F14" s="24">
        <f t="shared" si="1"/>
        <v>170</v>
      </c>
      <c r="G14" s="24">
        <f t="shared" si="1"/>
        <v>145</v>
      </c>
      <c r="H14" s="24">
        <f t="shared" si="1"/>
        <v>25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10</v>
      </c>
      <c r="M14" s="24">
        <f t="shared" si="1"/>
        <v>0</v>
      </c>
      <c r="N14" s="24">
        <f t="shared" si="1"/>
        <v>0</v>
      </c>
      <c r="O14" s="24">
        <f t="shared" si="1"/>
        <v>15</v>
      </c>
      <c r="P14" s="24">
        <f t="shared" si="1"/>
        <v>0</v>
      </c>
      <c r="Q14" s="30"/>
      <c r="R14" s="27"/>
      <c r="S14" s="28"/>
      <c r="T14" s="29"/>
    </row>
    <row r="15" spans="1:20" ht="24.95" customHeight="1" thickBot="1" x14ac:dyDescent="0.3">
      <c r="A15" s="44" t="s">
        <v>41</v>
      </c>
      <c r="B15" s="45"/>
      <c r="C15" s="24">
        <f>C12+C14</f>
        <v>10</v>
      </c>
      <c r="D15" s="25">
        <f t="shared" ref="D15:P15" si="2">D12+D14</f>
        <v>0</v>
      </c>
      <c r="E15" s="25">
        <f t="shared" si="2"/>
        <v>1.2294117647058822</v>
      </c>
      <c r="F15" s="24">
        <f t="shared" si="2"/>
        <v>245</v>
      </c>
      <c r="G15" s="24">
        <f t="shared" si="2"/>
        <v>215</v>
      </c>
      <c r="H15" s="24">
        <f t="shared" si="2"/>
        <v>30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10</v>
      </c>
      <c r="M15" s="24">
        <f t="shared" si="2"/>
        <v>0</v>
      </c>
      <c r="N15" s="24">
        <f t="shared" si="2"/>
        <v>0</v>
      </c>
      <c r="O15" s="24">
        <f t="shared" si="2"/>
        <v>20</v>
      </c>
      <c r="P15" s="24">
        <f t="shared" si="2"/>
        <v>0</v>
      </c>
      <c r="Q15" s="30"/>
      <c r="R15" s="27"/>
      <c r="S15" s="28"/>
      <c r="T15" s="29"/>
    </row>
    <row r="17" spans="2:2" x14ac:dyDescent="0.25">
      <c r="B17" t="s">
        <v>56</v>
      </c>
    </row>
    <row r="19" spans="2:2" x14ac:dyDescent="0.25">
      <c r="B19" t="s">
        <v>72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15:B15"/>
    <mergeCell ref="Q9:Q10"/>
    <mergeCell ref="R9:R10"/>
    <mergeCell ref="S9:S10"/>
    <mergeCell ref="T9:T10"/>
    <mergeCell ref="A12:B12"/>
    <mergeCell ref="A14:B14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topLeftCell="A7" workbookViewId="0">
      <selection activeCell="F22" sqref="F2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25.140625" customWidth="1"/>
    <col min="19" max="20" width="18.28515625" hidden="1" customWidth="1"/>
    <col min="21" max="21" width="18.28515625" customWidth="1"/>
  </cols>
  <sheetData>
    <row r="1" spans="1:20" ht="30" customHeight="1" thickTop="1" thickBot="1" x14ac:dyDescent="0.3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20" ht="30.75" customHeight="1" x14ac:dyDescent="0.3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30" customHeight="1" thickBot="1" x14ac:dyDescent="0.3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ht="30.75" customHeight="1" x14ac:dyDescent="0.25">
      <c r="A4" s="116" t="s">
        <v>68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 t="s">
        <v>42</v>
      </c>
      <c r="M4" s="117"/>
      <c r="N4" s="117"/>
      <c r="O4" s="117"/>
      <c r="P4" s="117"/>
      <c r="Q4" s="117"/>
      <c r="R4" s="118" t="s">
        <v>67</v>
      </c>
      <c r="S4" s="119"/>
      <c r="T4" s="120"/>
    </row>
    <row r="5" spans="1:20" ht="30" customHeight="1" thickBot="1" x14ac:dyDescent="0.3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 t="s">
        <v>5</v>
      </c>
      <c r="M5" s="76"/>
      <c r="N5" s="76"/>
      <c r="O5" s="76"/>
      <c r="P5" s="76"/>
      <c r="Q5" s="76"/>
      <c r="R5" s="77" t="s">
        <v>6</v>
      </c>
      <c r="S5" s="78"/>
      <c r="T5" s="79"/>
    </row>
    <row r="6" spans="1:20" ht="15.75" customHeight="1" x14ac:dyDescent="0.25">
      <c r="A6" s="80" t="s">
        <v>7</v>
      </c>
      <c r="B6" s="83" t="s">
        <v>8</v>
      </c>
      <c r="C6" s="86" t="s">
        <v>9</v>
      </c>
      <c r="D6" s="87"/>
      <c r="E6" s="88"/>
      <c r="F6" s="89" t="s">
        <v>10</v>
      </c>
      <c r="G6" s="89" t="s">
        <v>11</v>
      </c>
      <c r="H6" s="92" t="s">
        <v>12</v>
      </c>
      <c r="I6" s="93"/>
      <c r="J6" s="93"/>
      <c r="K6" s="93"/>
      <c r="L6" s="93"/>
      <c r="M6" s="93"/>
      <c r="N6" s="93"/>
      <c r="O6" s="93"/>
      <c r="P6" s="93"/>
      <c r="Q6" s="94"/>
      <c r="R6" s="95" t="s">
        <v>13</v>
      </c>
      <c r="S6" s="64" t="s">
        <v>14</v>
      </c>
      <c r="T6" s="67" t="s">
        <v>15</v>
      </c>
    </row>
    <row r="7" spans="1:20" ht="36" customHeight="1" x14ac:dyDescent="0.25">
      <c r="A7" s="81"/>
      <c r="B7" s="84"/>
      <c r="C7" s="98" t="s">
        <v>9</v>
      </c>
      <c r="D7" s="100" t="s">
        <v>16</v>
      </c>
      <c r="E7" s="102" t="s">
        <v>17</v>
      </c>
      <c r="F7" s="90"/>
      <c r="G7" s="90"/>
      <c r="H7" s="104" t="s">
        <v>18</v>
      </c>
      <c r="I7" s="106" t="s">
        <v>19</v>
      </c>
      <c r="J7" s="106"/>
      <c r="K7" s="106"/>
      <c r="L7" s="70" t="s">
        <v>20</v>
      </c>
      <c r="M7" s="71"/>
      <c r="N7" s="72"/>
      <c r="O7" s="73" t="s">
        <v>21</v>
      </c>
      <c r="P7" s="73"/>
      <c r="Q7" s="74"/>
      <c r="R7" s="96"/>
      <c r="S7" s="65"/>
      <c r="T7" s="68"/>
    </row>
    <row r="8" spans="1:20" s="4" customFormat="1" ht="42" customHeight="1" thickBot="1" x14ac:dyDescent="0.3">
      <c r="A8" s="82"/>
      <c r="B8" s="85"/>
      <c r="C8" s="99"/>
      <c r="D8" s="101"/>
      <c r="E8" s="103"/>
      <c r="F8" s="91"/>
      <c r="G8" s="91"/>
      <c r="H8" s="10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97"/>
      <c r="S8" s="66"/>
      <c r="T8" s="69"/>
    </row>
    <row r="9" spans="1:20" s="9" customFormat="1" ht="15" customHeight="1" x14ac:dyDescent="0.25">
      <c r="A9" s="56">
        <v>1</v>
      </c>
      <c r="B9" s="58">
        <v>2</v>
      </c>
      <c r="C9" s="60">
        <v>3</v>
      </c>
      <c r="D9" s="5">
        <v>4</v>
      </c>
      <c r="E9" s="6">
        <v>5</v>
      </c>
      <c r="F9" s="7">
        <v>6</v>
      </c>
      <c r="G9" s="62">
        <v>7</v>
      </c>
      <c r="H9" s="8">
        <v>8</v>
      </c>
      <c r="I9" s="52">
        <v>9</v>
      </c>
      <c r="J9" s="54">
        <v>10</v>
      </c>
      <c r="K9" s="52">
        <v>11</v>
      </c>
      <c r="L9" s="52">
        <v>12</v>
      </c>
      <c r="M9" s="54">
        <v>13</v>
      </c>
      <c r="N9" s="52">
        <v>14</v>
      </c>
      <c r="O9" s="52">
        <v>15</v>
      </c>
      <c r="P9" s="52">
        <v>16</v>
      </c>
      <c r="Q9" s="46">
        <v>17</v>
      </c>
      <c r="R9" s="48">
        <v>18</v>
      </c>
      <c r="S9" s="50">
        <v>19</v>
      </c>
      <c r="T9" s="46">
        <v>20</v>
      </c>
    </row>
    <row r="10" spans="1:20" s="4" customFormat="1" ht="43.5" customHeight="1" thickBot="1" x14ac:dyDescent="0.3">
      <c r="A10" s="57"/>
      <c r="B10" s="59"/>
      <c r="C10" s="61"/>
      <c r="D10" s="10" t="s">
        <v>29</v>
      </c>
      <c r="E10" s="11" t="s">
        <v>30</v>
      </c>
      <c r="F10" s="12" t="s">
        <v>31</v>
      </c>
      <c r="G10" s="63"/>
      <c r="H10" s="13" t="s">
        <v>32</v>
      </c>
      <c r="I10" s="53"/>
      <c r="J10" s="55"/>
      <c r="K10" s="53"/>
      <c r="L10" s="53"/>
      <c r="M10" s="55"/>
      <c r="N10" s="53"/>
      <c r="O10" s="53"/>
      <c r="P10" s="53"/>
      <c r="Q10" s="47"/>
      <c r="R10" s="49"/>
      <c r="S10" s="51"/>
      <c r="T10" s="47"/>
    </row>
    <row r="11" spans="1:20" s="4" customFormat="1" ht="24.95" customHeight="1" x14ac:dyDescent="0.25">
      <c r="A11" s="14">
        <v>1</v>
      </c>
      <c r="B11" s="32" t="s">
        <v>58</v>
      </c>
      <c r="C11" s="15">
        <v>5</v>
      </c>
      <c r="D11" s="16">
        <f>(J11+K11+M11+N11)*C11/F11</f>
        <v>0</v>
      </c>
      <c r="E11" s="17">
        <f>(I11-K11+L11-N11+O11)*C11/F11</f>
        <v>0.84</v>
      </c>
      <c r="F11" s="18">
        <f>G11+H11</f>
        <v>125</v>
      </c>
      <c r="G11" s="18">
        <v>104</v>
      </c>
      <c r="H11" s="15">
        <f>I11+L11+O11</f>
        <v>21</v>
      </c>
      <c r="I11" s="41">
        <v>9</v>
      </c>
      <c r="J11" s="19"/>
      <c r="K11" s="19"/>
      <c r="L11" s="41"/>
      <c r="M11" s="19"/>
      <c r="N11" s="19"/>
      <c r="O11" s="19">
        <v>12</v>
      </c>
      <c r="P11" s="19"/>
      <c r="Q11" s="20" t="s">
        <v>33</v>
      </c>
      <c r="R11" s="21" t="s">
        <v>38</v>
      </c>
      <c r="S11" s="22" t="s">
        <v>43</v>
      </c>
      <c r="T11" s="23" t="s">
        <v>44</v>
      </c>
    </row>
    <row r="12" spans="1:20" s="4" customFormat="1" ht="24.95" customHeight="1" x14ac:dyDescent="0.25">
      <c r="A12" s="32">
        <v>2</v>
      </c>
      <c r="B12" s="32" t="s">
        <v>59</v>
      </c>
      <c r="C12" s="33">
        <v>4</v>
      </c>
      <c r="D12" s="16">
        <f>(J12+K12+M12+N12)*C12/F12</f>
        <v>0</v>
      </c>
      <c r="E12" s="17">
        <f>(I12-K12+L12-N12+O12)*C12/F12</f>
        <v>1.8</v>
      </c>
      <c r="F12" s="18">
        <f>G12+H12</f>
        <v>100</v>
      </c>
      <c r="G12" s="34">
        <v>55</v>
      </c>
      <c r="H12" s="15">
        <f>I12+L12+O12</f>
        <v>45</v>
      </c>
      <c r="I12" s="35">
        <v>15</v>
      </c>
      <c r="J12" s="35"/>
      <c r="K12" s="35"/>
      <c r="L12" s="35">
        <v>15</v>
      </c>
      <c r="M12" s="35"/>
      <c r="N12" s="35"/>
      <c r="O12" s="35">
        <v>15</v>
      </c>
      <c r="P12" s="35"/>
      <c r="Q12" s="36" t="s">
        <v>33</v>
      </c>
      <c r="R12" s="37" t="s">
        <v>38</v>
      </c>
      <c r="S12" s="38" t="s">
        <v>35</v>
      </c>
      <c r="T12" s="39" t="s">
        <v>36</v>
      </c>
    </row>
    <row r="13" spans="1:20" s="4" customFormat="1" ht="24.95" customHeight="1" thickBot="1" x14ac:dyDescent="0.3">
      <c r="A13" s="32">
        <v>3</v>
      </c>
      <c r="B13" s="32" t="s">
        <v>61</v>
      </c>
      <c r="C13" s="33">
        <v>4</v>
      </c>
      <c r="D13" s="16">
        <f>(J13+K13+M13+N13)*C13/F13</f>
        <v>0</v>
      </c>
      <c r="E13" s="17">
        <f>(I13-K13+L13-N13+O13)*C13/F13</f>
        <v>0.8</v>
      </c>
      <c r="F13" s="18">
        <f>G13+H13</f>
        <v>100</v>
      </c>
      <c r="G13" s="34">
        <v>80</v>
      </c>
      <c r="H13" s="15">
        <f>I13+L13+O13</f>
        <v>20</v>
      </c>
      <c r="I13" s="42">
        <v>7</v>
      </c>
      <c r="J13" s="35"/>
      <c r="K13" s="35"/>
      <c r="L13" s="42">
        <v>8</v>
      </c>
      <c r="M13" s="35"/>
      <c r="N13" s="35"/>
      <c r="O13" s="35">
        <v>5</v>
      </c>
      <c r="P13" s="35"/>
      <c r="Q13" s="36" t="s">
        <v>33</v>
      </c>
      <c r="R13" s="21" t="s">
        <v>34</v>
      </c>
      <c r="S13" s="38" t="s">
        <v>45</v>
      </c>
      <c r="T13" s="39" t="s">
        <v>46</v>
      </c>
    </row>
    <row r="14" spans="1:20" ht="24.95" customHeight="1" thickBot="1" x14ac:dyDescent="0.3">
      <c r="A14" s="44" t="s">
        <v>47</v>
      </c>
      <c r="B14" s="45"/>
      <c r="C14" s="24">
        <f t="shared" ref="C14:P14" si="0">SUM(C11:C13)</f>
        <v>13</v>
      </c>
      <c r="D14" s="25">
        <f t="shared" si="0"/>
        <v>0</v>
      </c>
      <c r="E14" s="25">
        <f t="shared" si="0"/>
        <v>3.4400000000000004</v>
      </c>
      <c r="F14" s="24">
        <f t="shared" si="0"/>
        <v>325</v>
      </c>
      <c r="G14" s="24">
        <f t="shared" si="0"/>
        <v>239</v>
      </c>
      <c r="H14" s="24">
        <f t="shared" si="0"/>
        <v>86</v>
      </c>
      <c r="I14" s="24">
        <f t="shared" si="0"/>
        <v>31</v>
      </c>
      <c r="J14" s="24">
        <f t="shared" si="0"/>
        <v>0</v>
      </c>
      <c r="K14" s="24">
        <f t="shared" si="0"/>
        <v>0</v>
      </c>
      <c r="L14" s="24">
        <f t="shared" si="0"/>
        <v>23</v>
      </c>
      <c r="M14" s="24">
        <f t="shared" si="0"/>
        <v>0</v>
      </c>
      <c r="N14" s="24">
        <f t="shared" si="0"/>
        <v>0</v>
      </c>
      <c r="O14" s="24">
        <f t="shared" si="0"/>
        <v>32</v>
      </c>
      <c r="P14" s="24">
        <f t="shared" si="0"/>
        <v>0</v>
      </c>
      <c r="Q14" s="30"/>
      <c r="R14" s="27"/>
      <c r="S14" s="28"/>
      <c r="T14" s="29"/>
    </row>
    <row r="15" spans="1:20" ht="24.95" customHeight="1" x14ac:dyDescent="0.25">
      <c r="A15" s="14">
        <v>1</v>
      </c>
      <c r="B15" s="32" t="s">
        <v>62</v>
      </c>
      <c r="C15" s="15">
        <v>3</v>
      </c>
      <c r="D15" s="16">
        <f>(J15+K15+M15+N15)*C15/F15</f>
        <v>0</v>
      </c>
      <c r="E15" s="17">
        <f>(I15-K15+L15-N15+O15)*C15/F15</f>
        <v>1.2</v>
      </c>
      <c r="F15" s="18">
        <f>G15+H15</f>
        <v>75</v>
      </c>
      <c r="G15" s="18">
        <v>45</v>
      </c>
      <c r="H15" s="15">
        <f>I15+L15+O15</f>
        <v>30</v>
      </c>
      <c r="I15" s="19">
        <v>10</v>
      </c>
      <c r="J15" s="19"/>
      <c r="K15" s="19"/>
      <c r="L15" s="19"/>
      <c r="M15" s="19"/>
      <c r="N15" s="19"/>
      <c r="O15" s="19">
        <v>20</v>
      </c>
      <c r="P15" s="19"/>
      <c r="Q15" s="43" t="s">
        <v>73</v>
      </c>
      <c r="R15" s="21" t="s">
        <v>38</v>
      </c>
      <c r="S15" s="22" t="s">
        <v>48</v>
      </c>
      <c r="T15" s="23" t="s">
        <v>49</v>
      </c>
    </row>
    <row r="16" spans="1:20" ht="24.95" customHeight="1" x14ac:dyDescent="0.25">
      <c r="A16" s="32">
        <v>2</v>
      </c>
      <c r="B16" s="32" t="s">
        <v>64</v>
      </c>
      <c r="C16" s="33">
        <v>5</v>
      </c>
      <c r="D16" s="16">
        <f>(J16+K16+M16+N16)*C16/F16</f>
        <v>0</v>
      </c>
      <c r="E16" s="17">
        <f>(I16-K16+L16-N16+O16)*C16/F16</f>
        <v>1.2</v>
      </c>
      <c r="F16" s="18">
        <f>G16+H16</f>
        <v>125</v>
      </c>
      <c r="G16" s="34">
        <v>95</v>
      </c>
      <c r="H16" s="15">
        <f>I16+L16+O16</f>
        <v>30</v>
      </c>
      <c r="I16" s="35">
        <v>12</v>
      </c>
      <c r="J16" s="35"/>
      <c r="K16" s="35"/>
      <c r="L16" s="42"/>
      <c r="M16" s="35"/>
      <c r="N16" s="35"/>
      <c r="O16" s="35">
        <v>18</v>
      </c>
      <c r="P16" s="35"/>
      <c r="Q16" s="36" t="s">
        <v>33</v>
      </c>
      <c r="R16" s="21" t="s">
        <v>34</v>
      </c>
      <c r="S16" s="38" t="s">
        <v>35</v>
      </c>
      <c r="T16" s="39" t="s">
        <v>36</v>
      </c>
    </row>
    <row r="17" spans="1:20" ht="24.95" customHeight="1" thickBot="1" x14ac:dyDescent="0.3">
      <c r="A17" s="32">
        <v>3</v>
      </c>
      <c r="B17" s="32" t="s">
        <v>50</v>
      </c>
      <c r="C17" s="33">
        <v>9</v>
      </c>
      <c r="D17" s="16">
        <f>(J17+K17+M17+N17)*C17/F17</f>
        <v>0</v>
      </c>
      <c r="E17" s="17">
        <f>(I17-K17+L17-N17+O17)*C17/F17</f>
        <v>2.4</v>
      </c>
      <c r="F17" s="18">
        <f>G17+H17</f>
        <v>225</v>
      </c>
      <c r="G17" s="34">
        <v>165</v>
      </c>
      <c r="H17" s="15">
        <f>I17+L17+O17</f>
        <v>60</v>
      </c>
      <c r="I17" s="35"/>
      <c r="J17" s="35"/>
      <c r="K17" s="35"/>
      <c r="L17" s="35">
        <v>60</v>
      </c>
      <c r="M17" s="35"/>
      <c r="N17" s="35"/>
      <c r="O17" s="35"/>
      <c r="P17" s="35"/>
      <c r="Q17" s="36" t="s">
        <v>33</v>
      </c>
      <c r="R17" s="21" t="s">
        <v>34</v>
      </c>
      <c r="S17" s="38"/>
      <c r="T17" s="39"/>
    </row>
    <row r="18" spans="1:20" ht="24.95" customHeight="1" thickBot="1" x14ac:dyDescent="0.3">
      <c r="A18" s="44" t="s">
        <v>51</v>
      </c>
      <c r="B18" s="45"/>
      <c r="C18" s="24">
        <f t="shared" ref="C18:P18" si="1">SUM(C15:C17)</f>
        <v>17</v>
      </c>
      <c r="D18" s="25">
        <f t="shared" si="1"/>
        <v>0</v>
      </c>
      <c r="E18" s="25">
        <f t="shared" si="1"/>
        <v>4.8</v>
      </c>
      <c r="F18" s="24">
        <f t="shared" si="1"/>
        <v>425</v>
      </c>
      <c r="G18" s="24">
        <f t="shared" si="1"/>
        <v>305</v>
      </c>
      <c r="H18" s="24">
        <f t="shared" si="1"/>
        <v>120</v>
      </c>
      <c r="I18" s="24">
        <f t="shared" si="1"/>
        <v>22</v>
      </c>
      <c r="J18" s="24">
        <f t="shared" si="1"/>
        <v>0</v>
      </c>
      <c r="K18" s="24">
        <f t="shared" si="1"/>
        <v>0</v>
      </c>
      <c r="L18" s="24">
        <f t="shared" si="1"/>
        <v>60</v>
      </c>
      <c r="M18" s="24">
        <f t="shared" si="1"/>
        <v>0</v>
      </c>
      <c r="N18" s="24">
        <f t="shared" si="1"/>
        <v>0</v>
      </c>
      <c r="O18" s="24">
        <f t="shared" si="1"/>
        <v>38</v>
      </c>
      <c r="P18" s="24">
        <f t="shared" si="1"/>
        <v>0</v>
      </c>
      <c r="Q18" s="30"/>
      <c r="R18" s="27"/>
      <c r="S18" s="28"/>
      <c r="T18" s="29"/>
    </row>
    <row r="19" spans="1:20" ht="24.95" customHeight="1" thickBot="1" x14ac:dyDescent="0.3">
      <c r="A19" s="44" t="s">
        <v>52</v>
      </c>
      <c r="B19" s="45"/>
      <c r="C19" s="24">
        <f>C14+C18</f>
        <v>30</v>
      </c>
      <c r="D19" s="25">
        <f t="shared" ref="D19:P19" si="2">D14+D18</f>
        <v>0</v>
      </c>
      <c r="E19" s="25">
        <f t="shared" si="2"/>
        <v>8.24</v>
      </c>
      <c r="F19" s="24">
        <f t="shared" si="2"/>
        <v>750</v>
      </c>
      <c r="G19" s="24">
        <f t="shared" si="2"/>
        <v>544</v>
      </c>
      <c r="H19" s="24">
        <f t="shared" si="2"/>
        <v>206</v>
      </c>
      <c r="I19" s="24">
        <f t="shared" si="2"/>
        <v>53</v>
      </c>
      <c r="J19" s="24">
        <f t="shared" si="2"/>
        <v>0</v>
      </c>
      <c r="K19" s="24">
        <f t="shared" si="2"/>
        <v>0</v>
      </c>
      <c r="L19" s="24">
        <f t="shared" si="2"/>
        <v>83</v>
      </c>
      <c r="M19" s="24">
        <f t="shared" si="2"/>
        <v>0</v>
      </c>
      <c r="N19" s="24">
        <f t="shared" si="2"/>
        <v>0</v>
      </c>
      <c r="O19" s="24">
        <f t="shared" si="2"/>
        <v>70</v>
      </c>
      <c r="P19" s="24">
        <f t="shared" si="2"/>
        <v>0</v>
      </c>
      <c r="Q19" s="30"/>
      <c r="R19" s="27"/>
      <c r="S19" s="28"/>
      <c r="T19" s="29"/>
    </row>
    <row r="21" spans="1:20" x14ac:dyDescent="0.25">
      <c r="B21" t="s">
        <v>53</v>
      </c>
    </row>
    <row r="22" spans="1:20" x14ac:dyDescent="0.25">
      <c r="B22" s="40" t="s">
        <v>69</v>
      </c>
    </row>
    <row r="23" spans="1:20" x14ac:dyDescent="0.25">
      <c r="B23" s="40" t="s">
        <v>60</v>
      </c>
    </row>
    <row r="24" spans="1:20" x14ac:dyDescent="0.25">
      <c r="B24" s="40" t="s">
        <v>70</v>
      </c>
    </row>
    <row r="26" spans="1:20" x14ac:dyDescent="0.25">
      <c r="B26" s="40" t="s">
        <v>54</v>
      </c>
    </row>
    <row r="27" spans="1:20" x14ac:dyDescent="0.25">
      <c r="B27" s="40" t="s">
        <v>63</v>
      </c>
    </row>
    <row r="28" spans="1:20" x14ac:dyDescent="0.25">
      <c r="B28" s="40" t="s">
        <v>71</v>
      </c>
    </row>
    <row r="29" spans="1:20" x14ac:dyDescent="0.25">
      <c r="B29" s="40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19:B19"/>
    <mergeCell ref="Q9:Q10"/>
    <mergeCell ref="R9:R10"/>
    <mergeCell ref="S9:S10"/>
    <mergeCell ref="T9:T10"/>
    <mergeCell ref="A14:B14"/>
    <mergeCell ref="A18:B18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2024-04-08T10:13:11Z</dcterms:modified>
</cp:coreProperties>
</file>