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547255EF-2D2E-4AD9-8D59-6A23030A8EA5}" xr6:coauthVersionLast="36" xr6:coauthVersionMax="36" xr10:uidLastSave="{00000000-0000-0000-0000-000000000000}"/>
  <bookViews>
    <workbookView xWindow="0" yWindow="0" windowWidth="23040" windowHeight="8490" xr2:uid="{00000000-000D-0000-FFFF-FFFF00000000}"/>
  </bookViews>
  <sheets>
    <sheet name="1 rok" sheetId="2" r:id="rId1"/>
    <sheet name="2 rok" sheetId="5" r:id="rId2"/>
  </sheets>
  <definedNames>
    <definedName name="_xlnm.Print_Titles" localSheetId="0">'1 rok'!$6:$8</definedName>
  </definedNames>
  <calcPr calcId="191029"/>
</workbook>
</file>

<file path=xl/calcChain.xml><?xml version="1.0" encoding="utf-8"?>
<calcChain xmlns="http://schemas.openxmlformats.org/spreadsheetml/2006/main">
  <c r="F27" i="5" l="1"/>
  <c r="D23" i="2" l="1"/>
  <c r="E23" i="2"/>
  <c r="F23" i="2"/>
  <c r="H23" i="2"/>
  <c r="H32" i="5" l="1"/>
  <c r="I32" i="5"/>
  <c r="K32" i="5"/>
  <c r="L32" i="5"/>
  <c r="M32" i="5"/>
  <c r="O32" i="5"/>
  <c r="P32" i="5"/>
  <c r="C32" i="5"/>
  <c r="P31" i="5"/>
  <c r="O31" i="5"/>
  <c r="N31" i="5"/>
  <c r="N32" i="5" s="1"/>
  <c r="M31" i="5"/>
  <c r="L31" i="5"/>
  <c r="K31" i="5"/>
  <c r="J31" i="5"/>
  <c r="I31" i="5"/>
  <c r="G31" i="5"/>
  <c r="G32" i="5" s="1"/>
  <c r="C31" i="5"/>
  <c r="F30" i="5"/>
  <c r="E30" i="5" s="1"/>
  <c r="F29" i="5"/>
  <c r="E29" i="5" s="1"/>
  <c r="D29" i="5"/>
  <c r="H28" i="5"/>
  <c r="F28" i="5" s="1"/>
  <c r="H27" i="5"/>
  <c r="D27" i="5"/>
  <c r="E27" i="5"/>
  <c r="H26" i="5"/>
  <c r="F26" i="5"/>
  <c r="E26" i="5" s="1"/>
  <c r="D26" i="5"/>
  <c r="H25" i="5"/>
  <c r="F25" i="5" s="1"/>
  <c r="H24" i="5"/>
  <c r="F24" i="5"/>
  <c r="D24" i="5" s="1"/>
  <c r="E24" i="5"/>
  <c r="H23" i="5"/>
  <c r="F23" i="5"/>
  <c r="E23" i="5" s="1"/>
  <c r="D23" i="5"/>
  <c r="H22" i="5"/>
  <c r="F22" i="5" s="1"/>
  <c r="K39" i="2"/>
  <c r="L39" i="2"/>
  <c r="M39" i="2"/>
  <c r="N39" i="2"/>
  <c r="O39" i="2"/>
  <c r="P39" i="2"/>
  <c r="P38" i="2"/>
  <c r="O38" i="2"/>
  <c r="N38" i="2"/>
  <c r="M38" i="2"/>
  <c r="L38" i="2"/>
  <c r="K38" i="2"/>
  <c r="J38" i="2"/>
  <c r="I38" i="2"/>
  <c r="G38" i="2"/>
  <c r="C38" i="2"/>
  <c r="H37" i="2"/>
  <c r="F37" i="2" s="1"/>
  <c r="H36" i="2"/>
  <c r="F36" i="2"/>
  <c r="D36" i="2" s="1"/>
  <c r="H35" i="2"/>
  <c r="F35" i="2"/>
  <c r="E35" i="2" s="1"/>
  <c r="D35" i="2"/>
  <c r="H34" i="2"/>
  <c r="F34" i="2" s="1"/>
  <c r="H33" i="2"/>
  <c r="F33" i="2"/>
  <c r="D33" i="2" s="1"/>
  <c r="E33" i="2"/>
  <c r="H32" i="2"/>
  <c r="F32" i="2"/>
  <c r="E32" i="2" s="1"/>
  <c r="D32" i="2"/>
  <c r="H31" i="2"/>
  <c r="F31" i="2" s="1"/>
  <c r="H30" i="2"/>
  <c r="F30" i="2"/>
  <c r="D30" i="2" s="1"/>
  <c r="E30" i="2"/>
  <c r="H29" i="2"/>
  <c r="F29" i="2"/>
  <c r="E29" i="2" s="1"/>
  <c r="D29" i="2"/>
  <c r="H28" i="2"/>
  <c r="F28" i="2" s="1"/>
  <c r="H27" i="2"/>
  <c r="F27" i="2"/>
  <c r="D27" i="2" s="1"/>
  <c r="E27" i="2"/>
  <c r="H26" i="2"/>
  <c r="F26" i="2"/>
  <c r="E26" i="2" s="1"/>
  <c r="D26" i="2"/>
  <c r="E36" i="2" l="1"/>
  <c r="D25" i="5"/>
  <c r="E25" i="5"/>
  <c r="D28" i="5"/>
  <c r="E28" i="5"/>
  <c r="D22" i="5"/>
  <c r="F31" i="5"/>
  <c r="F32" i="5" s="1"/>
  <c r="E22" i="5"/>
  <c r="D30" i="5"/>
  <c r="H31" i="5"/>
  <c r="D28" i="2"/>
  <c r="D38" i="2" s="1"/>
  <c r="E28" i="2"/>
  <c r="E31" i="2"/>
  <c r="D31" i="2"/>
  <c r="D34" i="2"/>
  <c r="E34" i="2"/>
  <c r="D37" i="2"/>
  <c r="E37" i="2"/>
  <c r="E38" i="2" s="1"/>
  <c r="H38" i="2"/>
  <c r="F38" i="2"/>
  <c r="E31" i="5" l="1"/>
  <c r="E32" i="5" s="1"/>
  <c r="D31" i="5"/>
  <c r="H18" i="5" l="1"/>
  <c r="F18" i="5" s="1"/>
  <c r="F13" i="2"/>
  <c r="D13" i="2" s="1"/>
  <c r="E13" i="2" l="1"/>
  <c r="D18" i="5"/>
  <c r="E18" i="5"/>
  <c r="P21" i="5" l="1"/>
  <c r="O21" i="5"/>
  <c r="N21" i="5"/>
  <c r="M21" i="5"/>
  <c r="L21" i="5"/>
  <c r="K21" i="5"/>
  <c r="J21" i="5"/>
  <c r="J32" i="5" s="1"/>
  <c r="I21" i="5"/>
  <c r="G21" i="5"/>
  <c r="C21" i="5"/>
  <c r="H20" i="5"/>
  <c r="F20" i="5" s="1"/>
  <c r="H19" i="5"/>
  <c r="F19" i="5" s="1"/>
  <c r="H17" i="5"/>
  <c r="F17" i="5" s="1"/>
  <c r="H16" i="5"/>
  <c r="F16" i="5" s="1"/>
  <c r="H15" i="5"/>
  <c r="F15" i="5" s="1"/>
  <c r="H14" i="5"/>
  <c r="F14" i="5" s="1"/>
  <c r="H13" i="5"/>
  <c r="F13" i="5" s="1"/>
  <c r="H12" i="5"/>
  <c r="F12" i="5" s="1"/>
  <c r="H11" i="5"/>
  <c r="H21" i="5" l="1"/>
  <c r="D13" i="5"/>
  <c r="E13" i="5"/>
  <c r="E15" i="5"/>
  <c r="D15" i="5"/>
  <c r="E17" i="5"/>
  <c r="D17" i="5"/>
  <c r="E20" i="5"/>
  <c r="D20" i="5"/>
  <c r="D12" i="5"/>
  <c r="E12" i="5"/>
  <c r="D14" i="5"/>
  <c r="E14" i="5"/>
  <c r="E16" i="5"/>
  <c r="D16" i="5"/>
  <c r="E19" i="5"/>
  <c r="D19" i="5"/>
  <c r="F11" i="5"/>
  <c r="F21" i="5" l="1"/>
  <c r="D11" i="5"/>
  <c r="D21" i="5" s="1"/>
  <c r="D32" i="5" s="1"/>
  <c r="E11" i="5"/>
  <c r="E21" i="5" s="1"/>
  <c r="G25" i="2" l="1"/>
  <c r="G39" i="2" s="1"/>
  <c r="I25" i="2"/>
  <c r="I39" i="2" s="1"/>
  <c r="J25" i="2"/>
  <c r="J39" i="2" s="1"/>
  <c r="K25" i="2"/>
  <c r="L25" i="2"/>
  <c r="M25" i="2"/>
  <c r="N25" i="2"/>
  <c r="O25" i="2"/>
  <c r="P25" i="2"/>
  <c r="C25" i="2"/>
  <c r="C39" i="2" s="1"/>
  <c r="H11" i="2" l="1"/>
  <c r="H14" i="2" l="1"/>
  <c r="F14" i="2" s="1"/>
  <c r="H12" i="2"/>
  <c r="F12" i="2" s="1"/>
  <c r="D12" i="2" s="1"/>
  <c r="H15" i="2"/>
  <c r="F15" i="2" s="1"/>
  <c r="D15" i="2" s="1"/>
  <c r="H16" i="2"/>
  <c r="F16" i="2" s="1"/>
  <c r="D16" i="2" s="1"/>
  <c r="H17" i="2"/>
  <c r="F17" i="2" s="1"/>
  <c r="H18" i="2"/>
  <c r="F18" i="2" s="1"/>
  <c r="H19" i="2"/>
  <c r="F19" i="2" s="1"/>
  <c r="E19" i="2" s="1"/>
  <c r="H20" i="2"/>
  <c r="F20" i="2" s="1"/>
  <c r="D20" i="2" s="1"/>
  <c r="H21" i="2"/>
  <c r="F21" i="2" s="1"/>
  <c r="H22" i="2"/>
  <c r="F22" i="2" s="1"/>
  <c r="E22" i="2" s="1"/>
  <c r="H24" i="2"/>
  <c r="F24" i="2" s="1"/>
  <c r="D24" i="2" s="1"/>
  <c r="F11" i="2"/>
  <c r="D11" i="2" s="1"/>
  <c r="E21" i="2" l="1"/>
  <c r="D21" i="2"/>
  <c r="E18" i="2"/>
  <c r="D18" i="2"/>
  <c r="E17" i="2"/>
  <c r="D17" i="2"/>
  <c r="E24" i="2"/>
  <c r="D22" i="2"/>
  <c r="E20" i="2"/>
  <c r="D19" i="2"/>
  <c r="E16" i="2"/>
  <c r="E15" i="2"/>
  <c r="H25" i="2"/>
  <c r="H39" i="2" s="1"/>
  <c r="D14" i="2"/>
  <c r="F25" i="2"/>
  <c r="F39" i="2" s="1"/>
  <c r="E11" i="2"/>
  <c r="E14" i="2"/>
  <c r="E12" i="2"/>
  <c r="E25" i="2" l="1"/>
  <c r="E39" i="2" s="1"/>
  <c r="D25" i="2"/>
  <c r="D39" i="2" s="1"/>
</calcChain>
</file>

<file path=xl/sharedStrings.xml><?xml version="1.0" encoding="utf-8"?>
<sst xmlns="http://schemas.openxmlformats.org/spreadsheetml/2006/main" count="295" uniqueCount="149">
  <si>
    <t xml:space="preserve">RAMOWY PLAN STUDIÓW </t>
  </si>
  <si>
    <t>wykłady</t>
  </si>
  <si>
    <t>seminaria</t>
  </si>
  <si>
    <t>ćwiczenia</t>
  </si>
  <si>
    <t>ECTS</t>
  </si>
  <si>
    <t>forma zaliczenia</t>
  </si>
  <si>
    <t>koordynator zajęć/grupy zajęć</t>
  </si>
  <si>
    <t>w tym e-learning</t>
  </si>
  <si>
    <t>kategoria ćwiczeń</t>
  </si>
  <si>
    <t>łaczna liczba godzin w.</t>
  </si>
  <si>
    <t>łączna liczba godzin s.</t>
  </si>
  <si>
    <t>łaczna liczba godzin ćw.</t>
  </si>
  <si>
    <t>zajęcia/grupy zajęć</t>
  </si>
  <si>
    <t>xxx</t>
  </si>
  <si>
    <t>l.p.</t>
  </si>
  <si>
    <t>liczba godzin samodzielnej pracy studenta</t>
  </si>
  <si>
    <t>w tym metodą symulacji</t>
  </si>
  <si>
    <t>łączna liczba godzin zajęć</t>
  </si>
  <si>
    <t>zajęcia</t>
  </si>
  <si>
    <t xml:space="preserve">łączna liczba godzin 
</t>
  </si>
  <si>
    <t>w tym ECTS zajęć z bezpośrednim udziałem nauczycieli/ prowadzących zajęcia</t>
  </si>
  <si>
    <t>B</t>
  </si>
  <si>
    <t>dane z kolumn:
7+8</t>
  </si>
  <si>
    <t>w tym online</t>
  </si>
  <si>
    <t>w tym ECTS 
zajęć z wykorzystaniem metod i technik kształcenia na odległość</t>
  </si>
  <si>
    <t>dane z kolumn: (10+11+13+14)x3:6</t>
  </si>
  <si>
    <t>dane z kolumn:
9+12+15</t>
  </si>
  <si>
    <t xml:space="preserve">dane z kolumn: 
[(9-11) + (12-14) + 15] x 3:6 </t>
  </si>
  <si>
    <t>Wydział: Medyczny</t>
  </si>
  <si>
    <t>forma studiów: stacjonarne</t>
  </si>
  <si>
    <t>zaliczenie</t>
  </si>
  <si>
    <t>egzamin</t>
  </si>
  <si>
    <r>
      <t xml:space="preserve">jednostka </t>
    </r>
    <r>
      <rPr>
        <b/>
        <u/>
        <sz val="8"/>
        <color theme="1"/>
        <rFont val="Calibri"/>
        <family val="2"/>
        <charset val="238"/>
        <scheme val="minor"/>
      </rPr>
      <t>prowadząca</t>
    </r>
  </si>
  <si>
    <t>KIERUNEK STUDIÓW: Dietetyka</t>
  </si>
  <si>
    <t>A</t>
  </si>
  <si>
    <t>Katedra i Zakład Chemii Medycznej i Medycyny Laboratoryjnej</t>
  </si>
  <si>
    <t>Zakład Medycyny Środowiskowej</t>
  </si>
  <si>
    <t>Inspektorat BHP</t>
  </si>
  <si>
    <t xml:space="preserve">Radek Arkadiusz mgr </t>
  </si>
  <si>
    <t>łączna liczba semestrów: 4</t>
  </si>
  <si>
    <t>poziom studiów: drugiego stopnia</t>
  </si>
  <si>
    <t>Diagnostyka laboratoryjna</t>
  </si>
  <si>
    <t>Leki roślinne i paraleki</t>
  </si>
  <si>
    <t>Podstawy chirurgii dla dietetyka</t>
  </si>
  <si>
    <t>Fizjologia żywienia człowieka</t>
  </si>
  <si>
    <t>Żywienie kobiet ciężarnych i karmiących piersią</t>
  </si>
  <si>
    <t>Żywienie w neonatologii</t>
  </si>
  <si>
    <t>Metodologia badań naukowych w dietetyce</t>
  </si>
  <si>
    <t xml:space="preserve">Szkolenie BHP </t>
  </si>
  <si>
    <t>C</t>
  </si>
  <si>
    <t>Zakład Epidemiologii i Higieny</t>
  </si>
  <si>
    <t xml:space="preserve">Formanowicz Dorota dr hab. n. med. </t>
  </si>
  <si>
    <t>Katedra i Zakład Kosmetologii Praktycznej i Profilaktyki Chorób Skóry</t>
  </si>
  <si>
    <t xml:space="preserve">Nawrot Joanna dr n. farm. </t>
  </si>
  <si>
    <t>Katedra i Klinika Gastroenterologii, Dietetyki i Chorób Wewnętrznych</t>
  </si>
  <si>
    <t xml:space="preserve">Swora-Cwynar Ewelina dr n. med. </t>
  </si>
  <si>
    <t>Klinika Chirurgii Ogólnej, Endokrynologicznej i Onkologii Gastroenterologicznej</t>
  </si>
  <si>
    <t xml:space="preserve">Skowrońska-Piekarska Urszula dr n. med. </t>
  </si>
  <si>
    <t>Katedra i Zakład Leczenia Otyłości, Zaburzeń Metabolicznych oraz Dietetyki Klinicznej</t>
  </si>
  <si>
    <t xml:space="preserve">Bogdański Paweł prof. dr hab. n. med. </t>
  </si>
  <si>
    <t>Klinika Neonatologii</t>
  </si>
  <si>
    <t xml:space="preserve">Rzymski Piotr dr hab. n. med. </t>
  </si>
  <si>
    <t xml:space="preserve">Lewicka-Rabska Agnieszka dr n. med. </t>
  </si>
  <si>
    <r>
      <t>A. Inżynieria genetyczna i techniki in vitro w produkcji żywności/</t>
    </r>
    <r>
      <rPr>
        <b/>
        <sz val="10"/>
        <color theme="1"/>
        <rFont val="Calibri"/>
        <family val="2"/>
        <charset val="238"/>
        <scheme val="minor"/>
      </rPr>
      <t xml:space="preserve"> B</t>
    </r>
    <r>
      <rPr>
        <sz val="10"/>
        <color theme="1"/>
        <rFont val="Calibri"/>
        <family val="2"/>
        <charset val="238"/>
        <scheme val="minor"/>
      </rPr>
      <t>. Środowiskowe aspekty produkcji żywności i stosowanych diet</t>
    </r>
  </si>
  <si>
    <r>
      <t xml:space="preserve">A. Podstawy zarządzania i analizy ekonomicznej/ </t>
    </r>
    <r>
      <rPr>
        <b/>
        <sz val="10"/>
        <color theme="1"/>
        <rFont val="Calibri"/>
        <family val="2"/>
        <charset val="238"/>
        <scheme val="minor"/>
      </rPr>
      <t xml:space="preserve">B. </t>
    </r>
    <r>
      <rPr>
        <sz val="10"/>
        <color theme="1"/>
        <rFont val="Calibri"/>
        <family val="2"/>
        <charset val="238"/>
        <scheme val="minor"/>
      </rPr>
      <t>Marketing i projektowanie usług w dietetyce</t>
    </r>
  </si>
  <si>
    <r>
      <rPr>
        <b/>
        <sz val="10"/>
        <color theme="1"/>
        <rFont val="Calibri"/>
        <family val="2"/>
        <charset val="238"/>
        <scheme val="minor"/>
      </rPr>
      <t>A.</t>
    </r>
    <r>
      <rPr>
        <sz val="10"/>
        <color theme="1"/>
        <rFont val="Calibri"/>
        <family val="2"/>
        <charset val="238"/>
        <scheme val="minor"/>
      </rPr>
      <t xml:space="preserve">  Nutrigenomika/ B. Nutrigenetyka</t>
    </r>
  </si>
  <si>
    <t>Zakład Farmakologii Klinicznej</t>
  </si>
  <si>
    <t xml:space="preserve">Jabłecka Anna prof. dr hab. n.med. </t>
  </si>
  <si>
    <t>Patofizjologia kliniczna</t>
  </si>
  <si>
    <t>Katedra i Zakład Patofizjologii</t>
  </si>
  <si>
    <t xml:space="preserve">Kanikowska Dominika dr hab. n. med. </t>
  </si>
  <si>
    <r>
      <t xml:space="preserve">Praktyczne wprowadzenie do zawodu: A. W firmie cateringowej/ </t>
    </r>
    <r>
      <rPr>
        <b/>
        <sz val="10"/>
        <color theme="1"/>
        <rFont val="Calibri"/>
        <family val="2"/>
        <charset val="238"/>
        <scheme val="minor"/>
      </rPr>
      <t>B.</t>
    </r>
    <r>
      <rPr>
        <sz val="10"/>
        <color theme="1"/>
        <rFont val="Calibri"/>
        <family val="2"/>
        <charset val="238"/>
        <scheme val="minor"/>
      </rPr>
      <t xml:space="preserve"> W ramach indywidualnej praktyki</t>
    </r>
  </si>
  <si>
    <r>
      <rPr>
        <b/>
        <sz val="10"/>
        <color theme="1"/>
        <rFont val="Calibri"/>
        <family val="2"/>
        <charset val="238"/>
        <scheme val="minor"/>
      </rPr>
      <t>A</t>
    </r>
    <r>
      <rPr>
        <sz val="10"/>
        <color theme="1"/>
        <rFont val="Calibri"/>
        <family val="2"/>
        <charset val="238"/>
        <scheme val="minor"/>
      </rPr>
      <t>. Poradnictwo żywieniowe w diabetologii/ B.Techniki edukacji żywieniowej w diabetologii</t>
    </r>
  </si>
  <si>
    <t>Katedra i Klinika Chorób Wewnętrznych i Diabetologii</t>
  </si>
  <si>
    <t xml:space="preserve">Zozulińska-Ziółkiewicz Dorota prof. dr hab. n.med. </t>
  </si>
  <si>
    <r>
      <rPr>
        <b/>
        <sz val="10"/>
        <color theme="1"/>
        <rFont val="Calibri"/>
        <family val="2"/>
        <charset val="238"/>
        <scheme val="minor"/>
      </rPr>
      <t>A</t>
    </r>
    <r>
      <rPr>
        <sz val="10"/>
        <color theme="1"/>
        <rFont val="Calibri"/>
        <family val="2"/>
        <charset val="238"/>
        <scheme val="minor"/>
      </rPr>
      <t>. Poradnictwo żywieniowe w geriatrii/ B. Pacjent starszy w gabinecie dietetyka</t>
    </r>
  </si>
  <si>
    <t>Katedra i Klinika Medycyny Paliatywnej</t>
  </si>
  <si>
    <t xml:space="preserve">Wieczorowska-Tobis Katarzyna prof. dr hab. n.med. </t>
  </si>
  <si>
    <t xml:space="preserve">Produkcja potraw i towaroznawstwo </t>
  </si>
  <si>
    <t>Katedra i Zakład Bromatologii</t>
  </si>
  <si>
    <t xml:space="preserve">Bolesławska Izabela dr n. farm. </t>
  </si>
  <si>
    <t>Kosztorysowanie jadłospisów</t>
  </si>
  <si>
    <t>Jednostka zewnętrzna WM</t>
  </si>
  <si>
    <t xml:space="preserve">Orliński Ryszard dr n.ekon. </t>
  </si>
  <si>
    <r>
      <t>A. Człowiek jako istota społeczna/</t>
    </r>
    <r>
      <rPr>
        <b/>
        <sz val="10"/>
        <color theme="1"/>
        <rFont val="Calibri"/>
        <family val="2"/>
        <charset val="238"/>
        <scheme val="minor"/>
      </rPr>
      <t xml:space="preserve"> B</t>
    </r>
    <r>
      <rPr>
        <sz val="10"/>
        <color theme="1"/>
        <rFont val="Calibri"/>
        <family val="2"/>
        <charset val="238"/>
        <scheme val="minor"/>
      </rPr>
      <t>.Społeczne i zdrowotne aspekty funkcjonowania człowieka w społeczeństwie</t>
    </r>
  </si>
  <si>
    <t>Katedra Nauk Społecznych i Humanistycznych</t>
  </si>
  <si>
    <t>Ewolucja diety</t>
  </si>
  <si>
    <t xml:space="preserve">Poniedziałek Barbara dr hab. n. med. </t>
  </si>
  <si>
    <t>Praktyki wakacyjne</t>
  </si>
  <si>
    <t>Katedra i Zakład Fizjologii</t>
  </si>
  <si>
    <t xml:space="preserve">Korek Emilia dr n. med. </t>
  </si>
  <si>
    <t>Fakultety</t>
  </si>
  <si>
    <t>Seminarium magisterskie</t>
  </si>
  <si>
    <t>rok studiów: II</t>
  </si>
  <si>
    <r>
      <rPr>
        <b/>
        <sz val="10"/>
        <color theme="1"/>
        <rFont val="Calibri"/>
        <family val="2"/>
        <charset val="238"/>
        <scheme val="minor"/>
      </rPr>
      <t>A</t>
    </r>
    <r>
      <rPr>
        <sz val="10"/>
        <color theme="1"/>
        <rFont val="Calibri"/>
        <family val="2"/>
        <charset val="238"/>
        <scheme val="minor"/>
      </rPr>
      <t>. Programowanie wysiłku fizycznego w chorobach metabolicznych/ B. Metody fizykalne wykorzystywane w procesie redukcji masy ciała</t>
    </r>
  </si>
  <si>
    <t>Katedra i Klinika Reumatologii, Rehabilitacji i Chorób Wewnętrznych</t>
  </si>
  <si>
    <t xml:space="preserve">Samborski Włodzimierz prof. dr hab. n.med. </t>
  </si>
  <si>
    <t xml:space="preserve">Przechowalnictwo żywności  </t>
  </si>
  <si>
    <t xml:space="preserve">Przysławski Juliusz prof. dr hab. n. farm. </t>
  </si>
  <si>
    <t>Ustawodawstwo żywnościowo - żywieniowe i polityka wyżywienia</t>
  </si>
  <si>
    <t xml:space="preserve">Zasady organizacji żywienia zbiorowego i żywienia w szpitalach </t>
  </si>
  <si>
    <t>Obsługa programów komputerowych dla księgowości i dietetyki</t>
  </si>
  <si>
    <t>Zakład Organizacji i Zarządzania w Opiece Zdrowotnej</t>
  </si>
  <si>
    <t xml:space="preserve">Pagórski Piotr dr n. ekon. </t>
  </si>
  <si>
    <t>Katedra i Zakład Psychologii Klinicznej</t>
  </si>
  <si>
    <t xml:space="preserve">Mojs Ewa prof. dr hab. n. o zdr. </t>
  </si>
  <si>
    <t>Opieka dietetyczna w sporcie</t>
  </si>
  <si>
    <r>
      <rPr>
        <b/>
        <sz val="10"/>
        <color theme="1"/>
        <rFont val="Calibri"/>
        <family val="2"/>
        <charset val="238"/>
        <scheme val="minor"/>
      </rPr>
      <t>A.</t>
    </r>
    <r>
      <rPr>
        <sz val="10"/>
        <color theme="1"/>
        <rFont val="Calibri"/>
        <family val="2"/>
        <charset val="238"/>
        <scheme val="minor"/>
      </rPr>
      <t xml:space="preserve"> Zdrowie populacyjne i międzynarodowe/ B. Zdrowie publiczne z elementami promocji zdrowia</t>
    </r>
  </si>
  <si>
    <t>Katedra i Zakład Profilaktyki Zdrowotnej</t>
  </si>
  <si>
    <t xml:space="preserve">Chawłowska Ewelina dr n. med. </t>
  </si>
  <si>
    <r>
      <rPr>
        <b/>
        <sz val="10"/>
        <color theme="1"/>
        <rFont val="Calibri"/>
        <family val="2"/>
        <charset val="238"/>
        <scheme val="minor"/>
      </rPr>
      <t>A.</t>
    </r>
    <r>
      <rPr>
        <sz val="10"/>
        <color theme="1"/>
        <rFont val="Calibri"/>
        <family val="2"/>
        <charset val="238"/>
        <scheme val="minor"/>
      </rPr>
      <t xml:space="preserve"> Żywienie w opiece paliatywnej/ B. Rola dietetyka w medycynie paliatywnej</t>
    </r>
  </si>
  <si>
    <t>Gastroenterologia dla dietetyka</t>
  </si>
  <si>
    <r>
      <rPr>
        <b/>
        <sz val="10"/>
        <color theme="1"/>
        <rFont val="Calibri"/>
        <family val="2"/>
        <charset val="238"/>
        <scheme val="minor"/>
      </rPr>
      <t>A.</t>
    </r>
    <r>
      <rPr>
        <sz val="10"/>
        <color theme="1"/>
        <rFont val="Calibri"/>
        <family val="2"/>
        <charset val="238"/>
        <scheme val="minor"/>
      </rPr>
      <t xml:space="preserve"> Metody i organizacja produkcji żywności/ B. Technologia żywności i towaroznawstwo</t>
    </r>
  </si>
  <si>
    <t xml:space="preserve">Jakość i bezpieczeństwo żywności  </t>
  </si>
  <si>
    <t xml:space="preserve">Drzymała-Czyż Sławomira dr hab. med. </t>
  </si>
  <si>
    <t>Dietoterapia w zaburzeniach odżywiania</t>
  </si>
  <si>
    <t>Klinika Psychiatrii Dzieci i Młodzieży</t>
  </si>
  <si>
    <t>Praktyki studenckie</t>
  </si>
  <si>
    <t>Demografia i epidemiologia żywieniowa</t>
  </si>
  <si>
    <t>Żywienie kliniczne:                                                                   -żywienie w chorobach autoimmunologicznych,                                       -żywienie w chorobach nowotworowych,                                                   -żywienie w chorobach endokrynologicznych,                                                  -żywienie w chorobach neurologicznych</t>
  </si>
  <si>
    <t>Farmakologia z elementami farmakoekonomiki:                                              - Farmakologia,                                                       - farmakoekonomika</t>
  </si>
  <si>
    <t>dr Małgorzata Moszak</t>
  </si>
  <si>
    <t>dr Ewa Miller-Kasprzak</t>
  </si>
  <si>
    <t>dr Malgorzata Moaszk</t>
  </si>
  <si>
    <t xml:space="preserve">Domaradzki Jan dr hab. </t>
  </si>
  <si>
    <t>Komunikacja</t>
  </si>
  <si>
    <t>dr n. med. Marciniak-Stępak Patrycja</t>
  </si>
  <si>
    <t xml:space="preserve">Psychodietetyka                                                                                                                                                   </t>
  </si>
  <si>
    <t>dr Monika Czarnecka</t>
  </si>
  <si>
    <t xml:space="preserve">Karczewski Jacek dr hab. n. med. </t>
  </si>
  <si>
    <t>elearning na stałe</t>
  </si>
  <si>
    <t>Pracownia magisterska i przygotowanie do egzaminu dyplomowego</t>
  </si>
  <si>
    <t>rok studiów: pierwszy</t>
  </si>
  <si>
    <t>Zakład Edukacji Medycznej</t>
  </si>
  <si>
    <t>semestr: 1 i 2</t>
  </si>
  <si>
    <t>RAZEM 1 SEMESTR:</t>
  </si>
  <si>
    <t>RAZEM 2 SEMESTR:</t>
  </si>
  <si>
    <t>RAZEM 1 ROK</t>
  </si>
  <si>
    <t>RAZEM 2 ROK</t>
  </si>
  <si>
    <t>semestr: 3 I 4</t>
  </si>
  <si>
    <t>Szkolenie  z praw i obowiązków studenta</t>
  </si>
  <si>
    <t>Rada Uczelniana Samorządu Studenckiego</t>
  </si>
  <si>
    <t>Kat. i Zakł. Profilaktyki Zdrowotnej</t>
  </si>
  <si>
    <r>
      <t xml:space="preserve">Dietoprofilaktyka chorób cywilizacyjnych:                - Choroby wieku rozwojowego 1                                                          - Choroby wieku rozwojowego 2,                                                   - Choroby nowotworowe 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                                                       - Otyłośc i zaburzenia metaboliczne</t>
    </r>
  </si>
  <si>
    <t>dr Jerzy Gajęcki</t>
  </si>
  <si>
    <t>Karolina Włodarczyk</t>
  </si>
  <si>
    <t>Dutkiewicz agata dr n med.</t>
  </si>
  <si>
    <t>forma studiów: stacjonarne o</t>
  </si>
  <si>
    <t>od naboru: 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</si>
</sst>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z_ł_-;\-* #,##0.00\ _z_ł_-;_-* &quot;-&quot;??\ _z_ł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b/>
      <u/>
      <sz val="8"/>
      <color theme="1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227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41" xfId="0" applyFont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8" fillId="3" borderId="50" xfId="0" applyFont="1" applyFill="1" applyBorder="1"/>
    <xf numFmtId="0" fontId="8" fillId="3" borderId="9" xfId="0" applyFont="1" applyFill="1" applyBorder="1"/>
    <xf numFmtId="0" fontId="6" fillId="2" borderId="1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4" fillId="0" borderId="55" xfId="0" applyFont="1" applyBorder="1" applyAlignment="1">
      <alignment horizontal="center" vertical="center" wrapText="1"/>
    </xf>
    <xf numFmtId="2" fontId="7" fillId="3" borderId="10" xfId="0" applyNumberFormat="1" applyFont="1" applyFill="1" applyBorder="1" applyAlignment="1">
      <alignment horizontal="center"/>
    </xf>
    <xf numFmtId="2" fontId="7" fillId="3" borderId="11" xfId="0" applyNumberFormat="1" applyFont="1" applyFill="1" applyBorder="1" applyAlignment="1">
      <alignment horizontal="center"/>
    </xf>
    <xf numFmtId="0" fontId="4" fillId="2" borderId="14" xfId="0" applyNumberFormat="1" applyFont="1" applyFill="1" applyBorder="1" applyAlignment="1">
      <alignment horizontal="center" vertical="center" wrapText="1"/>
    </xf>
    <xf numFmtId="0" fontId="6" fillId="2" borderId="14" xfId="0" applyNumberFormat="1" applyFont="1" applyFill="1" applyBorder="1" applyAlignment="1">
      <alignment horizontal="center" vertical="center" wrapText="1"/>
    </xf>
    <xf numFmtId="0" fontId="7" fillId="3" borderId="27" xfId="0" applyNumberFormat="1" applyFont="1" applyFill="1" applyBorder="1" applyAlignment="1">
      <alignment horizontal="center"/>
    </xf>
    <xf numFmtId="0" fontId="0" fillId="0" borderId="0" xfId="0" applyNumberFormat="1"/>
    <xf numFmtId="0" fontId="14" fillId="0" borderId="2" xfId="0" applyFont="1" applyBorder="1" applyAlignment="1">
      <alignment horizontal="left"/>
    </xf>
    <xf numFmtId="0" fontId="14" fillId="0" borderId="25" xfId="0" applyFont="1" applyBorder="1" applyAlignment="1">
      <alignment horizontal="left" vertical="center" wrapText="1"/>
    </xf>
    <xf numFmtId="0" fontId="14" fillId="0" borderId="25" xfId="0" applyFont="1" applyBorder="1" applyAlignment="1">
      <alignment horizontal="left"/>
    </xf>
    <xf numFmtId="0" fontId="4" fillId="2" borderId="26" xfId="0" applyFont="1" applyFill="1" applyBorder="1"/>
    <xf numFmtId="0" fontId="4" fillId="2" borderId="27" xfId="0" applyFont="1" applyFill="1" applyBorder="1" applyAlignment="1">
      <alignment horizontal="center" vertical="center"/>
    </xf>
    <xf numFmtId="0" fontId="4" fillId="0" borderId="0" xfId="0" applyFont="1"/>
    <xf numFmtId="0" fontId="14" fillId="0" borderId="25" xfId="0" applyFont="1" applyBorder="1" applyAlignment="1">
      <alignment horizontal="left" wrapText="1"/>
    </xf>
    <xf numFmtId="0" fontId="4" fillId="2" borderId="26" xfId="0" applyFont="1" applyFill="1" applyBorder="1" applyAlignment="1">
      <alignment wrapText="1"/>
    </xf>
    <xf numFmtId="0" fontId="2" fillId="0" borderId="17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8" xfId="1" applyNumberFormat="1" applyFont="1" applyBorder="1" applyAlignment="1">
      <alignment horizontal="center" vertical="center" wrapText="1"/>
    </xf>
    <xf numFmtId="0" fontId="2" fillId="0" borderId="19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20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/>
    </xf>
    <xf numFmtId="0" fontId="1" fillId="0" borderId="20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/>
    <xf numFmtId="0" fontId="1" fillId="0" borderId="7" xfId="0" applyFont="1" applyBorder="1" applyAlignment="1">
      <alignment horizontal="center"/>
    </xf>
    <xf numFmtId="0" fontId="4" fillId="2" borderId="26" xfId="0" applyFont="1" applyFill="1" applyBorder="1" applyAlignment="1">
      <alignment horizontal="center" vertical="center" wrapText="1"/>
    </xf>
    <xf numFmtId="0" fontId="14" fillId="0" borderId="59" xfId="0" applyFont="1" applyBorder="1" applyAlignment="1">
      <alignment horizontal="left" wrapText="1"/>
    </xf>
    <xf numFmtId="0" fontId="15" fillId="0" borderId="17" xfId="0" applyNumberFormat="1" applyFont="1" applyBorder="1" applyAlignment="1">
      <alignment horizontal="center" vertical="center" wrapText="1"/>
    </xf>
    <xf numFmtId="2" fontId="15" fillId="0" borderId="8" xfId="0" applyNumberFormat="1" applyFont="1" applyBorder="1" applyAlignment="1">
      <alignment horizontal="center" vertical="center" wrapText="1"/>
    </xf>
    <xf numFmtId="2" fontId="15" fillId="0" borderId="18" xfId="1" applyNumberFormat="1" applyFont="1" applyBorder="1" applyAlignment="1">
      <alignment horizontal="center" vertical="center" wrapText="1"/>
    </xf>
    <xf numFmtId="0" fontId="15" fillId="0" borderId="19" xfId="0" applyNumberFormat="1" applyFont="1" applyBorder="1" applyAlignment="1">
      <alignment horizontal="center" vertical="center" wrapText="1"/>
    </xf>
    <xf numFmtId="0" fontId="15" fillId="0" borderId="8" xfId="0" applyNumberFormat="1" applyFont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6" xfId="0" applyNumberFormat="1" applyFont="1" applyBorder="1" applyAlignment="1">
      <alignment horizontal="center" vertical="center" wrapText="1"/>
    </xf>
    <xf numFmtId="0" fontId="15" fillId="0" borderId="20" xfId="0" applyNumberFormat="1" applyFont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left" wrapText="1"/>
    </xf>
    <xf numFmtId="0" fontId="14" fillId="0" borderId="6" xfId="0" applyNumberFormat="1" applyFont="1" applyBorder="1" applyAlignment="1">
      <alignment horizontal="center"/>
    </xf>
    <xf numFmtId="0" fontId="14" fillId="0" borderId="20" xfId="0" applyNumberFormat="1" applyFont="1" applyBorder="1" applyAlignment="1">
      <alignment horizontal="center"/>
    </xf>
    <xf numFmtId="0" fontId="14" fillId="0" borderId="1" xfId="0" applyNumberFormat="1" applyFont="1" applyBorder="1" applyAlignment="1">
      <alignment horizontal="center"/>
    </xf>
    <xf numFmtId="0" fontId="14" fillId="0" borderId="1" xfId="0" applyNumberFormat="1" applyFont="1" applyBorder="1"/>
    <xf numFmtId="0" fontId="14" fillId="0" borderId="7" xfId="0" applyFont="1" applyFill="1" applyBorder="1" applyAlignment="1">
      <alignment horizontal="center"/>
    </xf>
    <xf numFmtId="0" fontId="2" fillId="0" borderId="1" xfId="0" applyNumberFormat="1" applyFont="1" applyBorder="1" applyAlignment="1">
      <alignment horizontal="center" wrapText="1"/>
    </xf>
    <xf numFmtId="0" fontId="16" fillId="0" borderId="1" xfId="0" applyNumberFormat="1" applyFont="1" applyBorder="1" applyAlignment="1">
      <alignment horizontal="center" wrapText="1"/>
    </xf>
    <xf numFmtId="0" fontId="4" fillId="2" borderId="26" xfId="0" applyFont="1" applyFill="1" applyBorder="1" applyAlignment="1">
      <alignment horizontal="center" vertical="center" wrapText="1"/>
    </xf>
    <xf numFmtId="0" fontId="6" fillId="2" borderId="43" xfId="0" applyFont="1" applyFill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left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2" fillId="2" borderId="18" xfId="1" applyNumberFormat="1" applyFont="1" applyFill="1" applyBorder="1" applyAlignment="1">
      <alignment horizontal="center" vertical="center" wrapText="1"/>
    </xf>
    <xf numFmtId="0" fontId="2" fillId="2" borderId="19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left"/>
    </xf>
    <xf numFmtId="0" fontId="4" fillId="2" borderId="55" xfId="0" applyFont="1" applyFill="1" applyBorder="1" applyAlignment="1">
      <alignment horizontal="center" vertical="center" wrapText="1"/>
    </xf>
    <xf numFmtId="0" fontId="14" fillId="2" borderId="59" xfId="0" applyFont="1" applyFill="1" applyBorder="1" applyAlignment="1">
      <alignment horizontal="left"/>
    </xf>
    <xf numFmtId="0" fontId="2" fillId="2" borderId="8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4" fillId="2" borderId="7" xfId="0" applyFont="1" applyFill="1" applyBorder="1" applyAlignment="1">
      <alignment horizontal="left" wrapText="1"/>
    </xf>
    <xf numFmtId="0" fontId="18" fillId="0" borderId="0" xfId="0" applyFont="1" applyAlignment="1">
      <alignment horizontal="center" vertical="center"/>
    </xf>
    <xf numFmtId="0" fontId="8" fillId="3" borderId="60" xfId="0" applyFont="1" applyFill="1" applyBorder="1"/>
    <xf numFmtId="0" fontId="4" fillId="2" borderId="2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8" fillId="3" borderId="33" xfId="0" applyNumberFormat="1" applyFont="1" applyFill="1" applyBorder="1" applyAlignment="1">
      <alignment horizontal="center"/>
    </xf>
    <xf numFmtId="0" fontId="7" fillId="3" borderId="33" xfId="0" applyNumberFormat="1" applyFont="1" applyFill="1" applyBorder="1" applyAlignment="1">
      <alignment horizontal="center"/>
    </xf>
    <xf numFmtId="0" fontId="4" fillId="2" borderId="39" xfId="0" applyFont="1" applyFill="1" applyBorder="1" applyAlignment="1">
      <alignment horizontal="left" vertical="center" wrapText="1"/>
    </xf>
    <xf numFmtId="0" fontId="4" fillId="2" borderId="26" xfId="0" applyFont="1" applyFill="1" applyBorder="1" applyAlignment="1">
      <alignment horizontal="left" vertical="center" wrapText="1"/>
    </xf>
    <xf numFmtId="0" fontId="4" fillId="2" borderId="26" xfId="0" applyFont="1" applyFill="1" applyBorder="1" applyAlignment="1">
      <alignment horizontal="left" wrapText="1"/>
    </xf>
    <xf numFmtId="0" fontId="4" fillId="2" borderId="26" xfId="0" applyFont="1" applyFill="1" applyBorder="1" applyAlignment="1">
      <alignment horizontal="left"/>
    </xf>
    <xf numFmtId="0" fontId="4" fillId="2" borderId="27" xfId="0" applyFont="1" applyFill="1" applyBorder="1" applyAlignment="1">
      <alignment horizontal="left" vertical="center"/>
    </xf>
    <xf numFmtId="4" fontId="7" fillId="3" borderId="27" xfId="0" applyNumberFormat="1" applyFont="1" applyFill="1" applyBorder="1" applyAlignment="1">
      <alignment horizontal="center"/>
    </xf>
    <xf numFmtId="0" fontId="19" fillId="2" borderId="43" xfId="0" applyFont="1" applyFill="1" applyBorder="1" applyAlignment="1">
      <alignment horizontal="center" vertical="center" wrapText="1"/>
    </xf>
    <xf numFmtId="0" fontId="20" fillId="2" borderId="25" xfId="0" applyFont="1" applyFill="1" applyBorder="1" applyAlignment="1">
      <alignment horizontal="left" vertical="center" wrapText="1"/>
    </xf>
    <xf numFmtId="0" fontId="21" fillId="2" borderId="6" xfId="0" applyNumberFormat="1" applyFont="1" applyFill="1" applyBorder="1" applyAlignment="1">
      <alignment horizontal="center" vertical="center" wrapText="1"/>
    </xf>
    <xf numFmtId="2" fontId="21" fillId="2" borderId="8" xfId="0" applyNumberFormat="1" applyFont="1" applyFill="1" applyBorder="1" applyAlignment="1">
      <alignment horizontal="center" vertical="center" wrapText="1"/>
    </xf>
    <xf numFmtId="2" fontId="21" fillId="2" borderId="18" xfId="1" applyNumberFormat="1" applyFont="1" applyFill="1" applyBorder="1" applyAlignment="1">
      <alignment horizontal="center" vertical="center" wrapText="1"/>
    </xf>
    <xf numFmtId="0" fontId="21" fillId="2" borderId="19" xfId="0" applyNumberFormat="1" applyFont="1" applyFill="1" applyBorder="1" applyAlignment="1">
      <alignment horizontal="center" vertical="center" wrapText="1"/>
    </xf>
    <xf numFmtId="0" fontId="21" fillId="2" borderId="20" xfId="0" applyNumberFormat="1" applyFont="1" applyFill="1" applyBorder="1" applyAlignment="1">
      <alignment horizontal="center" vertical="center" wrapText="1"/>
    </xf>
    <xf numFmtId="0" fontId="21" fillId="2" borderId="17" xfId="0" applyNumberFormat="1" applyFont="1" applyFill="1" applyBorder="1" applyAlignment="1">
      <alignment horizontal="center" vertical="center" wrapText="1"/>
    </xf>
    <xf numFmtId="0" fontId="21" fillId="2" borderId="1" xfId="0" applyNumberFormat="1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2" fillId="2" borderId="53" xfId="0" applyFont="1" applyFill="1" applyBorder="1" applyAlignment="1">
      <alignment horizontal="center" vertical="center" wrapText="1"/>
    </xf>
    <xf numFmtId="0" fontId="22" fillId="2" borderId="26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left" vertical="center" wrapText="1"/>
    </xf>
    <xf numFmtId="0" fontId="19" fillId="2" borderId="0" xfId="0" applyFont="1" applyFill="1" applyAlignment="1">
      <alignment horizontal="center" vertical="center"/>
    </xf>
    <xf numFmtId="0" fontId="19" fillId="2" borderId="42" xfId="0" applyFont="1" applyFill="1" applyBorder="1" applyAlignment="1">
      <alignment horizontal="center" vertical="center" wrapText="1"/>
    </xf>
    <xf numFmtId="0" fontId="20" fillId="2" borderId="25" xfId="0" applyFont="1" applyFill="1" applyBorder="1" applyAlignment="1">
      <alignment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2" fillId="2" borderId="61" xfId="0" applyFont="1" applyFill="1" applyBorder="1" applyAlignment="1">
      <alignment horizontal="center" vertical="center"/>
    </xf>
    <xf numFmtId="0" fontId="23" fillId="0" borderId="0" xfId="0" applyFont="1"/>
    <xf numFmtId="0" fontId="1" fillId="0" borderId="1" xfId="0" applyNumberFormat="1" applyFont="1" applyBorder="1" applyAlignment="1">
      <alignment horizontal="center" vertical="center"/>
    </xf>
    <xf numFmtId="0" fontId="4" fillId="5" borderId="26" xfId="0" applyFont="1" applyFill="1" applyBorder="1" applyAlignment="1">
      <alignment horizontal="left" wrapText="1"/>
    </xf>
    <xf numFmtId="0" fontId="16" fillId="0" borderId="1" xfId="0" applyNumberFormat="1" applyFont="1" applyBorder="1" applyAlignment="1">
      <alignment horizontal="center" vertical="center" wrapText="1"/>
    </xf>
    <xf numFmtId="0" fontId="25" fillId="0" borderId="1" xfId="0" applyNumberFormat="1" applyFont="1" applyBorder="1" applyAlignment="1">
      <alignment horizontal="center" vertical="center" wrapText="1"/>
    </xf>
    <xf numFmtId="0" fontId="26" fillId="4" borderId="4" xfId="0" applyNumberFormat="1" applyFont="1" applyFill="1" applyBorder="1" applyAlignment="1">
      <alignment horizontal="center" vertical="center" wrapText="1"/>
    </xf>
    <xf numFmtId="0" fontId="26" fillId="4" borderId="5" xfId="0" applyNumberFormat="1" applyFont="1" applyFill="1" applyBorder="1" applyAlignment="1">
      <alignment horizontal="center" vertical="center" wrapText="1"/>
    </xf>
    <xf numFmtId="0" fontId="26" fillId="4" borderId="49" xfId="0" applyNumberFormat="1" applyFont="1" applyFill="1" applyBorder="1" applyAlignment="1">
      <alignment horizontal="center" vertical="center" wrapText="1"/>
    </xf>
    <xf numFmtId="0" fontId="26" fillId="4" borderId="3" xfId="0" applyNumberFormat="1" applyFont="1" applyFill="1" applyBorder="1" applyAlignment="1">
      <alignment horizontal="center" vertical="center" wrapText="1"/>
    </xf>
    <xf numFmtId="0" fontId="27" fillId="4" borderId="23" xfId="0" applyNumberFormat="1" applyFont="1" applyFill="1" applyBorder="1" applyAlignment="1">
      <alignment horizontal="center" vertical="center" wrapText="1"/>
    </xf>
    <xf numFmtId="0" fontId="27" fillId="4" borderId="31" xfId="0" applyNumberFormat="1" applyFont="1" applyFill="1" applyBorder="1" applyAlignment="1">
      <alignment horizontal="center" vertical="center" wrapText="1"/>
    </xf>
    <xf numFmtId="0" fontId="27" fillId="4" borderId="38" xfId="0" applyNumberFormat="1" applyFont="1" applyFill="1" applyBorder="1" applyAlignment="1">
      <alignment horizontal="center" vertical="center" wrapText="1"/>
    </xf>
    <xf numFmtId="0" fontId="27" fillId="4" borderId="22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19" fillId="0" borderId="43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left" wrapText="1"/>
    </xf>
    <xf numFmtId="0" fontId="28" fillId="0" borderId="6" xfId="0" applyNumberFormat="1" applyFont="1" applyBorder="1" applyAlignment="1">
      <alignment horizontal="center"/>
    </xf>
    <xf numFmtId="2" fontId="21" fillId="0" borderId="8" xfId="0" applyNumberFormat="1" applyFont="1" applyBorder="1" applyAlignment="1">
      <alignment horizontal="center" vertical="center" wrapText="1"/>
    </xf>
    <xf numFmtId="2" fontId="21" fillId="0" borderId="18" xfId="1" applyNumberFormat="1" applyFont="1" applyBorder="1" applyAlignment="1">
      <alignment horizontal="center" vertical="center" wrapText="1"/>
    </xf>
    <xf numFmtId="0" fontId="21" fillId="0" borderId="19" xfId="0" applyNumberFormat="1" applyFont="1" applyBorder="1" applyAlignment="1">
      <alignment horizontal="center" vertical="center" wrapText="1"/>
    </xf>
    <xf numFmtId="0" fontId="28" fillId="0" borderId="20" xfId="0" applyNumberFormat="1" applyFont="1" applyBorder="1" applyAlignment="1">
      <alignment horizontal="center"/>
    </xf>
    <xf numFmtId="0" fontId="21" fillId="0" borderId="17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 applyAlignment="1">
      <alignment horizontal="center" vertical="center"/>
    </xf>
    <xf numFmtId="0" fontId="28" fillId="0" borderId="1" xfId="0" applyNumberFormat="1" applyFont="1" applyBorder="1" applyAlignment="1">
      <alignment horizontal="center"/>
    </xf>
    <xf numFmtId="0" fontId="28" fillId="0" borderId="7" xfId="0" applyFont="1" applyBorder="1" applyAlignment="1">
      <alignment horizontal="center"/>
    </xf>
    <xf numFmtId="0" fontId="22" fillId="0" borderId="41" xfId="0" applyFont="1" applyBorder="1" applyAlignment="1">
      <alignment horizontal="center" vertical="center" wrapText="1"/>
    </xf>
    <xf numFmtId="0" fontId="22" fillId="2" borderId="26" xfId="0" applyFont="1" applyFill="1" applyBorder="1" applyAlignment="1">
      <alignment horizontal="left" wrapText="1"/>
    </xf>
    <xf numFmtId="0" fontId="22" fillId="2" borderId="7" xfId="0" applyFont="1" applyFill="1" applyBorder="1" applyAlignment="1">
      <alignment horizontal="left" wrapText="1"/>
    </xf>
    <xf numFmtId="0" fontId="8" fillId="0" borderId="1" xfId="0" applyNumberFormat="1" applyFont="1" applyBorder="1" applyAlignment="1">
      <alignment horizontal="center" vertical="center"/>
    </xf>
    <xf numFmtId="0" fontId="26" fillId="4" borderId="49" xfId="0" applyFont="1" applyFill="1" applyBorder="1" applyAlignment="1">
      <alignment horizontal="center" vertical="center" wrapText="1"/>
    </xf>
    <xf numFmtId="0" fontId="26" fillId="4" borderId="38" xfId="0" applyFont="1" applyFill="1" applyBorder="1" applyAlignment="1">
      <alignment horizontal="center" vertical="center" wrapText="1"/>
    </xf>
    <xf numFmtId="0" fontId="26" fillId="4" borderId="34" xfId="0" applyFont="1" applyFill="1" applyBorder="1" applyAlignment="1">
      <alignment horizontal="center" vertical="center" wrapText="1"/>
    </xf>
    <xf numFmtId="0" fontId="26" fillId="4" borderId="24" xfId="0" applyFont="1" applyFill="1" applyBorder="1" applyAlignment="1">
      <alignment horizontal="center" vertical="center" wrapText="1"/>
    </xf>
    <xf numFmtId="0" fontId="26" fillId="4" borderId="3" xfId="0" applyNumberFormat="1" applyFont="1" applyFill="1" applyBorder="1" applyAlignment="1">
      <alignment horizontal="center" vertical="center" wrapText="1"/>
    </xf>
    <xf numFmtId="0" fontId="26" fillId="4" borderId="22" xfId="0" applyNumberFormat="1" applyFont="1" applyFill="1" applyBorder="1" applyAlignment="1">
      <alignment horizontal="center" vertical="center" wrapText="1"/>
    </xf>
    <xf numFmtId="0" fontId="5" fillId="0" borderId="46" xfId="0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4" fillId="0" borderId="35" xfId="0" applyFont="1" applyBorder="1" applyAlignment="1">
      <alignment horizontal="left" wrapText="1"/>
    </xf>
    <xf numFmtId="0" fontId="4" fillId="0" borderId="34" xfId="0" applyFont="1" applyBorder="1" applyAlignment="1">
      <alignment horizontal="left" wrapText="1"/>
    </xf>
    <xf numFmtId="0" fontId="4" fillId="0" borderId="36" xfId="0" applyFont="1" applyBorder="1" applyAlignment="1">
      <alignment horizontal="left" wrapText="1"/>
    </xf>
    <xf numFmtId="0" fontId="4" fillId="0" borderId="4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3" borderId="5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49" xfId="0" applyNumberFormat="1" applyFont="1" applyFill="1" applyBorder="1" applyAlignment="1">
      <alignment horizontal="center" vertical="center" wrapText="1"/>
    </xf>
    <xf numFmtId="0" fontId="4" fillId="3" borderId="20" xfId="0" applyNumberFormat="1" applyFont="1" applyFill="1" applyBorder="1" applyAlignment="1">
      <alignment horizontal="center" vertical="center" wrapText="1"/>
    </xf>
    <xf numFmtId="0" fontId="4" fillId="3" borderId="21" xfId="0" applyNumberFormat="1" applyFont="1" applyFill="1" applyBorder="1" applyAlignment="1">
      <alignment horizontal="center" vertical="center" wrapText="1"/>
    </xf>
    <xf numFmtId="0" fontId="10" fillId="3" borderId="52" xfId="0" applyFont="1" applyFill="1" applyBorder="1" applyAlignment="1">
      <alignment horizontal="center" vertical="center" wrapText="1"/>
    </xf>
    <xf numFmtId="0" fontId="10" fillId="3" borderId="41" xfId="0" applyFont="1" applyFill="1" applyBorder="1" applyAlignment="1">
      <alignment horizontal="center" vertical="center" wrapText="1"/>
    </xf>
    <xf numFmtId="0" fontId="10" fillId="3" borderId="53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2" borderId="2" xfId="0" applyNumberFormat="1" applyFont="1" applyFill="1" applyBorder="1" applyAlignment="1">
      <alignment horizontal="center" vertical="center"/>
    </xf>
    <xf numFmtId="0" fontId="4" fillId="2" borderId="56" xfId="0" applyNumberFormat="1" applyFont="1" applyFill="1" applyBorder="1" applyAlignment="1">
      <alignment horizontal="center" vertical="center"/>
    </xf>
    <xf numFmtId="0" fontId="4" fillId="2" borderId="26" xfId="0" applyNumberFormat="1" applyFont="1" applyFill="1" applyBorder="1" applyAlignment="1">
      <alignment horizontal="center" vertical="center"/>
    </xf>
    <xf numFmtId="0" fontId="4" fillId="3" borderId="13" xfId="0" applyNumberFormat="1" applyFont="1" applyFill="1" applyBorder="1" applyAlignment="1">
      <alignment horizontal="center" vertical="center" wrapText="1"/>
    </xf>
    <xf numFmtId="0" fontId="4" fillId="3" borderId="28" xfId="0" applyNumberFormat="1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/>
    </xf>
    <xf numFmtId="0" fontId="5" fillId="3" borderId="23" xfId="0" applyFont="1" applyFill="1" applyBorder="1" applyAlignment="1">
      <alignment horizontal="center"/>
    </xf>
    <xf numFmtId="0" fontId="5" fillId="3" borderId="31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left"/>
    </xf>
    <xf numFmtId="0" fontId="4" fillId="0" borderId="32" xfId="0" applyFont="1" applyBorder="1" applyAlignment="1">
      <alignment horizontal="left"/>
    </xf>
    <xf numFmtId="0" fontId="4" fillId="0" borderId="37" xfId="0" applyFont="1" applyBorder="1" applyAlignment="1">
      <alignment horizontal="left"/>
    </xf>
    <xf numFmtId="0" fontId="9" fillId="2" borderId="6" xfId="0" applyNumberFormat="1" applyFont="1" applyFill="1" applyBorder="1" applyAlignment="1">
      <alignment horizontal="center" vertical="center" wrapText="1"/>
    </xf>
    <xf numFmtId="0" fontId="9" fillId="2" borderId="13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5" xfId="0" applyNumberFormat="1" applyFont="1" applyFill="1" applyBorder="1" applyAlignment="1">
      <alignment horizontal="center" vertical="center" wrapText="1"/>
    </xf>
    <xf numFmtId="0" fontId="9" fillId="3" borderId="14" xfId="0" applyNumberFormat="1" applyFont="1" applyFill="1" applyBorder="1" applyAlignment="1">
      <alignment horizontal="center" vertical="center" wrapText="1"/>
    </xf>
    <xf numFmtId="0" fontId="9" fillId="3" borderId="29" xfId="0" applyNumberFormat="1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/>
    </xf>
    <xf numFmtId="0" fontId="7" fillId="3" borderId="33" xfId="0" applyFont="1" applyFill="1" applyBorder="1" applyAlignment="1">
      <alignment horizontal="center"/>
    </xf>
    <xf numFmtId="0" fontId="11" fillId="4" borderId="5" xfId="0" applyFont="1" applyFill="1" applyBorder="1" applyAlignment="1">
      <alignment horizontal="left" vertical="center" wrapText="1"/>
    </xf>
    <xf numFmtId="0" fontId="11" fillId="4" borderId="31" xfId="0" applyFont="1" applyFill="1" applyBorder="1" applyAlignment="1">
      <alignment horizontal="left" vertical="center" wrapText="1"/>
    </xf>
    <xf numFmtId="0" fontId="26" fillId="4" borderId="4" xfId="0" applyNumberFormat="1" applyFont="1" applyFill="1" applyBorder="1" applyAlignment="1">
      <alignment horizontal="center" vertical="center" wrapText="1"/>
    </xf>
    <xf numFmtId="0" fontId="26" fillId="4" borderId="23" xfId="0" applyNumberFormat="1" applyFont="1" applyFill="1" applyBorder="1" applyAlignment="1">
      <alignment horizontal="center" vertical="center" wrapText="1"/>
    </xf>
    <xf numFmtId="0" fontId="26" fillId="4" borderId="49" xfId="0" applyNumberFormat="1" applyFont="1" applyFill="1" applyBorder="1" applyAlignment="1">
      <alignment horizontal="center" vertical="center" wrapText="1"/>
    </xf>
    <xf numFmtId="0" fontId="26" fillId="4" borderId="38" xfId="0" applyNumberFormat="1" applyFont="1" applyFill="1" applyBorder="1" applyAlignment="1">
      <alignment horizontal="center" vertical="center" wrapText="1"/>
    </xf>
    <xf numFmtId="0" fontId="26" fillId="4" borderId="5" xfId="0" applyFont="1" applyFill="1" applyBorder="1" applyAlignment="1">
      <alignment horizontal="center" vertical="center" wrapText="1"/>
    </xf>
    <xf numFmtId="0" fontId="26" fillId="4" borderId="31" xfId="0" applyFont="1" applyFill="1" applyBorder="1" applyAlignment="1">
      <alignment horizontal="center" vertical="center" wrapText="1"/>
    </xf>
    <xf numFmtId="0" fontId="26" fillId="4" borderId="52" xfId="0" applyFont="1" applyFill="1" applyBorder="1" applyAlignment="1">
      <alignment horizontal="center" vertical="center" wrapText="1"/>
    </xf>
    <xf numFmtId="0" fontId="26" fillId="4" borderId="54" xfId="0" applyFont="1" applyFill="1" applyBorder="1" applyAlignment="1">
      <alignment horizontal="center" vertical="center" wrapText="1"/>
    </xf>
    <xf numFmtId="0" fontId="11" fillId="4" borderId="48" xfId="0" applyFont="1" applyFill="1" applyBorder="1" applyAlignment="1">
      <alignment horizontal="center" vertical="center" wrapText="1"/>
    </xf>
    <xf numFmtId="0" fontId="11" fillId="4" borderId="44" xfId="0" applyFont="1" applyFill="1" applyBorder="1" applyAlignment="1">
      <alignment horizontal="center" vertical="center" wrapText="1"/>
    </xf>
    <xf numFmtId="0" fontId="26" fillId="4" borderId="57" xfId="0" applyNumberFormat="1" applyFont="1" applyFill="1" applyBorder="1" applyAlignment="1">
      <alignment horizontal="center" vertical="center" wrapText="1"/>
    </xf>
    <xf numFmtId="0" fontId="26" fillId="4" borderId="58" xfId="0" applyNumberFormat="1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left"/>
    </xf>
    <xf numFmtId="0" fontId="4" fillId="0" borderId="34" xfId="0" applyFont="1" applyBorder="1" applyAlignment="1">
      <alignment horizontal="left"/>
    </xf>
    <xf numFmtId="0" fontId="4" fillId="0" borderId="36" xfId="0" applyFont="1" applyBorder="1" applyAlignment="1">
      <alignment horizontal="left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9"/>
  <sheetViews>
    <sheetView tabSelected="1" workbookViewId="0">
      <selection activeCell="R4" sqref="R4:T4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6" customWidth="1"/>
    <col min="17" max="17" width="10.7109375" customWidth="1"/>
    <col min="18" max="18" width="18.28515625" customWidth="1"/>
    <col min="19" max="19" width="18.28515625" style="22" hidden="1" customWidth="1"/>
    <col min="20" max="20" width="18.28515625" style="84" hidden="1" customWidth="1"/>
    <col min="21" max="21" width="18.28515625" customWidth="1"/>
  </cols>
  <sheetData>
    <row r="1" spans="1:20" ht="24.6" customHeight="1" thickTop="1" thickBot="1" x14ac:dyDescent="0.35">
      <c r="A1" s="151" t="s">
        <v>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3"/>
    </row>
    <row r="2" spans="1:20" ht="24" customHeight="1" x14ac:dyDescent="0.3">
      <c r="A2" s="154" t="s">
        <v>33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6"/>
    </row>
    <row r="3" spans="1:20" ht="23.45" customHeight="1" thickBot="1" x14ac:dyDescent="0.35">
      <c r="A3" s="185" t="s">
        <v>28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7"/>
    </row>
    <row r="4" spans="1:20" ht="24" customHeight="1" x14ac:dyDescent="0.25">
      <c r="A4" s="188" t="s">
        <v>132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 t="s">
        <v>134</v>
      </c>
      <c r="M4" s="189"/>
      <c r="N4" s="189"/>
      <c r="O4" s="189"/>
      <c r="P4" s="189"/>
      <c r="Q4" s="189"/>
      <c r="R4" s="159" t="s">
        <v>148</v>
      </c>
      <c r="S4" s="160"/>
      <c r="T4" s="161"/>
    </row>
    <row r="5" spans="1:20" ht="22.9" customHeight="1" thickBot="1" x14ac:dyDescent="0.3">
      <c r="A5" s="157" t="s">
        <v>40</v>
      </c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 t="s">
        <v>29</v>
      </c>
      <c r="M5" s="158"/>
      <c r="N5" s="158"/>
      <c r="O5" s="158"/>
      <c r="P5" s="158"/>
      <c r="Q5" s="158"/>
      <c r="R5" s="193" t="s">
        <v>39</v>
      </c>
      <c r="S5" s="194"/>
      <c r="T5" s="195"/>
    </row>
    <row r="6" spans="1:20" ht="15.75" customHeight="1" x14ac:dyDescent="0.25">
      <c r="A6" s="162" t="s">
        <v>14</v>
      </c>
      <c r="B6" s="165" t="s">
        <v>12</v>
      </c>
      <c r="C6" s="201" t="s">
        <v>4</v>
      </c>
      <c r="D6" s="202"/>
      <c r="E6" s="203"/>
      <c r="F6" s="168" t="s">
        <v>19</v>
      </c>
      <c r="G6" s="168" t="s">
        <v>15</v>
      </c>
      <c r="H6" s="198" t="s">
        <v>18</v>
      </c>
      <c r="I6" s="199"/>
      <c r="J6" s="199"/>
      <c r="K6" s="199"/>
      <c r="L6" s="199"/>
      <c r="M6" s="199"/>
      <c r="N6" s="199"/>
      <c r="O6" s="199"/>
      <c r="P6" s="199"/>
      <c r="Q6" s="200"/>
      <c r="R6" s="171" t="s">
        <v>5</v>
      </c>
      <c r="S6" s="174" t="s">
        <v>32</v>
      </c>
      <c r="T6" s="177" t="s">
        <v>6</v>
      </c>
    </row>
    <row r="7" spans="1:20" ht="36" customHeight="1" x14ac:dyDescent="0.25">
      <c r="A7" s="163"/>
      <c r="B7" s="166"/>
      <c r="C7" s="183" t="s">
        <v>4</v>
      </c>
      <c r="D7" s="206" t="s">
        <v>24</v>
      </c>
      <c r="E7" s="204" t="s">
        <v>20</v>
      </c>
      <c r="F7" s="169"/>
      <c r="G7" s="169"/>
      <c r="H7" s="196" t="s">
        <v>17</v>
      </c>
      <c r="I7" s="190" t="s">
        <v>1</v>
      </c>
      <c r="J7" s="190"/>
      <c r="K7" s="190"/>
      <c r="L7" s="180" t="s">
        <v>2</v>
      </c>
      <c r="M7" s="181"/>
      <c r="N7" s="182"/>
      <c r="O7" s="191" t="s">
        <v>3</v>
      </c>
      <c r="P7" s="191"/>
      <c r="Q7" s="192"/>
      <c r="R7" s="172"/>
      <c r="S7" s="175"/>
      <c r="T7" s="178"/>
    </row>
    <row r="8" spans="1:20" s="1" customFormat="1" ht="38.450000000000003" customHeight="1" thickBot="1" x14ac:dyDescent="0.3">
      <c r="A8" s="164"/>
      <c r="B8" s="167"/>
      <c r="C8" s="184"/>
      <c r="D8" s="207"/>
      <c r="E8" s="205"/>
      <c r="F8" s="170"/>
      <c r="G8" s="170"/>
      <c r="H8" s="197"/>
      <c r="I8" s="13" t="s">
        <v>9</v>
      </c>
      <c r="J8" s="13" t="s">
        <v>23</v>
      </c>
      <c r="K8" s="14" t="s">
        <v>7</v>
      </c>
      <c r="L8" s="13" t="s">
        <v>10</v>
      </c>
      <c r="M8" s="13" t="s">
        <v>23</v>
      </c>
      <c r="N8" s="13" t="s">
        <v>7</v>
      </c>
      <c r="O8" s="13" t="s">
        <v>11</v>
      </c>
      <c r="P8" s="14" t="s">
        <v>16</v>
      </c>
      <c r="Q8" s="8" t="s">
        <v>8</v>
      </c>
      <c r="R8" s="173"/>
      <c r="S8" s="176"/>
      <c r="T8" s="179"/>
    </row>
    <row r="9" spans="1:20" s="9" customFormat="1" ht="15" customHeight="1" x14ac:dyDescent="0.25">
      <c r="A9" s="145">
        <v>1</v>
      </c>
      <c r="B9" s="147">
        <v>2</v>
      </c>
      <c r="C9" s="149">
        <v>3</v>
      </c>
      <c r="D9" s="121">
        <v>4</v>
      </c>
      <c r="E9" s="122">
        <v>5</v>
      </c>
      <c r="F9" s="123">
        <v>6</v>
      </c>
      <c r="G9" s="214">
        <v>7</v>
      </c>
      <c r="H9" s="124">
        <v>8</v>
      </c>
      <c r="I9" s="212">
        <v>9</v>
      </c>
      <c r="J9" s="222">
        <v>10</v>
      </c>
      <c r="K9" s="212">
        <v>11</v>
      </c>
      <c r="L9" s="212">
        <v>12</v>
      </c>
      <c r="M9" s="222">
        <v>13</v>
      </c>
      <c r="N9" s="212">
        <v>14</v>
      </c>
      <c r="O9" s="212">
        <v>15</v>
      </c>
      <c r="P9" s="212">
        <v>16</v>
      </c>
      <c r="Q9" s="216">
        <v>17</v>
      </c>
      <c r="R9" s="218">
        <v>18</v>
      </c>
      <c r="S9" s="220">
        <v>19</v>
      </c>
      <c r="T9" s="210">
        <v>20</v>
      </c>
    </row>
    <row r="10" spans="1:20" s="1" customFormat="1" ht="35.450000000000003" customHeight="1" thickBot="1" x14ac:dyDescent="0.3">
      <c r="A10" s="146"/>
      <c r="B10" s="148"/>
      <c r="C10" s="150"/>
      <c r="D10" s="125" t="s">
        <v>25</v>
      </c>
      <c r="E10" s="126" t="s">
        <v>27</v>
      </c>
      <c r="F10" s="127" t="s">
        <v>22</v>
      </c>
      <c r="G10" s="215"/>
      <c r="H10" s="128" t="s">
        <v>26</v>
      </c>
      <c r="I10" s="213"/>
      <c r="J10" s="223"/>
      <c r="K10" s="213"/>
      <c r="L10" s="213"/>
      <c r="M10" s="223"/>
      <c r="N10" s="213"/>
      <c r="O10" s="213"/>
      <c r="P10" s="213"/>
      <c r="Q10" s="217"/>
      <c r="R10" s="219"/>
      <c r="S10" s="221"/>
      <c r="T10" s="211"/>
    </row>
    <row r="11" spans="1:20" s="1" customFormat="1" ht="21" customHeight="1" x14ac:dyDescent="0.2">
      <c r="A11" s="62">
        <v>1</v>
      </c>
      <c r="B11" s="75" t="s">
        <v>118</v>
      </c>
      <c r="C11" s="69">
        <v>2</v>
      </c>
      <c r="D11" s="65">
        <f t="shared" ref="D11:D24" si="0">(J11+K11+M11+N11)*C11/F11</f>
        <v>0</v>
      </c>
      <c r="E11" s="66">
        <f t="shared" ref="E11:E24" si="1">(I11-K11+L11-N11+O11)*C11/F11</f>
        <v>1</v>
      </c>
      <c r="F11" s="67">
        <f t="shared" ref="F11:F24" si="2">G11+H11</f>
        <v>60</v>
      </c>
      <c r="G11" s="67">
        <v>30</v>
      </c>
      <c r="H11" s="69">
        <f>I11+L11+O11</f>
        <v>30</v>
      </c>
      <c r="I11" s="76"/>
      <c r="J11" s="76"/>
      <c r="K11" s="76"/>
      <c r="L11" s="76">
        <v>15</v>
      </c>
      <c r="M11" s="76"/>
      <c r="N11" s="76"/>
      <c r="O11" s="76">
        <v>15</v>
      </c>
      <c r="P11" s="76"/>
      <c r="Q11" s="77" t="s">
        <v>34</v>
      </c>
      <c r="R11" s="74" t="s">
        <v>30</v>
      </c>
      <c r="S11" s="92" t="s">
        <v>50</v>
      </c>
      <c r="T11" s="79" t="s">
        <v>144</v>
      </c>
    </row>
    <row r="12" spans="1:20" s="1" customFormat="1" ht="31.5" customHeight="1" x14ac:dyDescent="0.2">
      <c r="A12" s="78">
        <v>2</v>
      </c>
      <c r="B12" s="73" t="s">
        <v>41</v>
      </c>
      <c r="C12" s="64">
        <v>2</v>
      </c>
      <c r="D12" s="65">
        <f t="shared" si="0"/>
        <v>0</v>
      </c>
      <c r="E12" s="66">
        <f t="shared" si="1"/>
        <v>1.5</v>
      </c>
      <c r="F12" s="67">
        <f t="shared" si="2"/>
        <v>60</v>
      </c>
      <c r="G12" s="68">
        <v>15</v>
      </c>
      <c r="H12" s="69">
        <f>I12+L12+O12</f>
        <v>45</v>
      </c>
      <c r="I12" s="70"/>
      <c r="J12" s="70"/>
      <c r="K12" s="70"/>
      <c r="L12" s="70">
        <v>20</v>
      </c>
      <c r="M12" s="70"/>
      <c r="N12" s="70"/>
      <c r="O12" s="70">
        <v>25</v>
      </c>
      <c r="P12" s="70"/>
      <c r="Q12" s="71" t="s">
        <v>21</v>
      </c>
      <c r="R12" s="72" t="s">
        <v>30</v>
      </c>
      <c r="S12" s="93" t="s">
        <v>35</v>
      </c>
      <c r="T12" s="80" t="s">
        <v>51</v>
      </c>
    </row>
    <row r="13" spans="1:20" s="1" customFormat="1" ht="20.45" customHeight="1" x14ac:dyDescent="0.2">
      <c r="A13" s="62">
        <v>3</v>
      </c>
      <c r="B13" s="73" t="s">
        <v>125</v>
      </c>
      <c r="C13" s="64">
        <v>2</v>
      </c>
      <c r="D13" s="65">
        <f t="shared" si="0"/>
        <v>0</v>
      </c>
      <c r="E13" s="66">
        <f t="shared" si="1"/>
        <v>0.66666666666666663</v>
      </c>
      <c r="F13" s="67">
        <f t="shared" si="2"/>
        <v>60</v>
      </c>
      <c r="G13" s="68">
        <v>40</v>
      </c>
      <c r="H13" s="69">
        <v>20</v>
      </c>
      <c r="I13" s="70"/>
      <c r="J13" s="70"/>
      <c r="K13" s="70"/>
      <c r="L13" s="70">
        <v>4</v>
      </c>
      <c r="M13" s="70"/>
      <c r="N13" s="70"/>
      <c r="O13" s="70">
        <v>16</v>
      </c>
      <c r="P13" s="70"/>
      <c r="Q13" s="71" t="s">
        <v>34</v>
      </c>
      <c r="R13" s="72" t="s">
        <v>30</v>
      </c>
      <c r="S13" s="93" t="s">
        <v>133</v>
      </c>
      <c r="T13" s="81" t="s">
        <v>126</v>
      </c>
    </row>
    <row r="14" spans="1:20" s="1" customFormat="1" ht="28.15" customHeight="1" x14ac:dyDescent="0.25">
      <c r="A14" s="78">
        <v>4</v>
      </c>
      <c r="B14" s="63" t="s">
        <v>65</v>
      </c>
      <c r="C14" s="64">
        <v>2</v>
      </c>
      <c r="D14" s="65">
        <f t="shared" si="0"/>
        <v>0</v>
      </c>
      <c r="E14" s="66">
        <f t="shared" si="1"/>
        <v>1</v>
      </c>
      <c r="F14" s="67">
        <f t="shared" si="2"/>
        <v>60</v>
      </c>
      <c r="G14" s="68">
        <v>30</v>
      </c>
      <c r="H14" s="69">
        <f t="shared" ref="H14:H24" si="3">I14+L14+O14</f>
        <v>30</v>
      </c>
      <c r="I14" s="70"/>
      <c r="J14" s="70"/>
      <c r="K14" s="70"/>
      <c r="L14" s="70">
        <v>30</v>
      </c>
      <c r="M14" s="70"/>
      <c r="N14" s="70"/>
      <c r="O14" s="70"/>
      <c r="P14" s="70"/>
      <c r="Q14" s="71"/>
      <c r="R14" s="72" t="s">
        <v>30</v>
      </c>
      <c r="S14" s="93" t="s">
        <v>54</v>
      </c>
      <c r="T14" s="80" t="s">
        <v>55</v>
      </c>
    </row>
    <row r="15" spans="1:20" s="1" customFormat="1" ht="29.45" customHeight="1" x14ac:dyDescent="0.25">
      <c r="A15" s="4">
        <v>5</v>
      </c>
      <c r="B15" s="18" t="s">
        <v>43</v>
      </c>
      <c r="C15" s="31">
        <v>1</v>
      </c>
      <c r="D15" s="26">
        <f t="shared" si="0"/>
        <v>0</v>
      </c>
      <c r="E15" s="27">
        <f t="shared" si="1"/>
        <v>0.66666666666666663</v>
      </c>
      <c r="F15" s="28">
        <f t="shared" si="2"/>
        <v>30</v>
      </c>
      <c r="G15" s="32">
        <v>10</v>
      </c>
      <c r="H15" s="25">
        <f t="shared" si="3"/>
        <v>20</v>
      </c>
      <c r="I15" s="33"/>
      <c r="J15" s="33"/>
      <c r="K15" s="33"/>
      <c r="L15" s="33">
        <v>5</v>
      </c>
      <c r="M15" s="33"/>
      <c r="N15" s="33"/>
      <c r="O15" s="33">
        <v>15</v>
      </c>
      <c r="P15" s="33"/>
      <c r="Q15" s="34" t="s">
        <v>49</v>
      </c>
      <c r="R15" s="2" t="s">
        <v>30</v>
      </c>
      <c r="S15" s="93" t="s">
        <v>56</v>
      </c>
      <c r="T15" s="80" t="s">
        <v>57</v>
      </c>
    </row>
    <row r="16" spans="1:20" s="1" customFormat="1" ht="42.75" customHeight="1" x14ac:dyDescent="0.25">
      <c r="A16" s="5">
        <v>6</v>
      </c>
      <c r="B16" s="18" t="s">
        <v>44</v>
      </c>
      <c r="C16" s="31">
        <v>3</v>
      </c>
      <c r="D16" s="26">
        <f t="shared" si="0"/>
        <v>0.5</v>
      </c>
      <c r="E16" s="27">
        <f t="shared" si="1"/>
        <v>1.1666666666666667</v>
      </c>
      <c r="F16" s="28">
        <f t="shared" si="2"/>
        <v>90</v>
      </c>
      <c r="G16" s="32">
        <v>55</v>
      </c>
      <c r="H16" s="25">
        <f t="shared" si="3"/>
        <v>35</v>
      </c>
      <c r="I16" s="33">
        <v>15</v>
      </c>
      <c r="J16" s="129">
        <v>15</v>
      </c>
      <c r="K16" s="33"/>
      <c r="L16" s="33">
        <v>5</v>
      </c>
      <c r="M16" s="33"/>
      <c r="N16" s="33"/>
      <c r="O16" s="33">
        <v>15</v>
      </c>
      <c r="P16" s="33"/>
      <c r="Q16" s="34" t="s">
        <v>21</v>
      </c>
      <c r="R16" s="2" t="s">
        <v>31</v>
      </c>
      <c r="S16" s="93" t="s">
        <v>58</v>
      </c>
      <c r="T16" s="80" t="s">
        <v>122</v>
      </c>
    </row>
    <row r="17" spans="1:21" s="1" customFormat="1" ht="78.75" customHeight="1" x14ac:dyDescent="0.25">
      <c r="A17" s="4">
        <v>7</v>
      </c>
      <c r="B17" s="18" t="s">
        <v>119</v>
      </c>
      <c r="C17" s="31">
        <v>8</v>
      </c>
      <c r="D17" s="26">
        <f t="shared" si="0"/>
        <v>0</v>
      </c>
      <c r="E17" s="27">
        <f t="shared" si="1"/>
        <v>3.8666666666666667</v>
      </c>
      <c r="F17" s="28">
        <f t="shared" si="2"/>
        <v>240</v>
      </c>
      <c r="G17" s="32">
        <v>124</v>
      </c>
      <c r="H17" s="25">
        <f t="shared" si="3"/>
        <v>116</v>
      </c>
      <c r="I17" s="33"/>
      <c r="J17" s="33"/>
      <c r="K17" s="33"/>
      <c r="L17" s="33">
        <v>46</v>
      </c>
      <c r="M17" s="33"/>
      <c r="N17" s="59"/>
      <c r="O17" s="33">
        <v>70</v>
      </c>
      <c r="P17" s="60"/>
      <c r="Q17" s="35" t="s">
        <v>49</v>
      </c>
      <c r="R17" s="2" t="s">
        <v>31</v>
      </c>
      <c r="S17" s="93" t="s">
        <v>58</v>
      </c>
      <c r="T17" s="80" t="s">
        <v>59</v>
      </c>
    </row>
    <row r="18" spans="1:21" s="1" customFormat="1" ht="42" customHeight="1" x14ac:dyDescent="0.25">
      <c r="A18" s="5">
        <v>8</v>
      </c>
      <c r="B18" s="18" t="s">
        <v>45</v>
      </c>
      <c r="C18" s="31">
        <v>3</v>
      </c>
      <c r="D18" s="26">
        <f t="shared" si="0"/>
        <v>0</v>
      </c>
      <c r="E18" s="27">
        <f t="shared" si="1"/>
        <v>1.5</v>
      </c>
      <c r="F18" s="28">
        <f t="shared" si="2"/>
        <v>90</v>
      </c>
      <c r="G18" s="32">
        <v>45</v>
      </c>
      <c r="H18" s="25">
        <f t="shared" si="3"/>
        <v>45</v>
      </c>
      <c r="I18" s="33">
        <v>5</v>
      </c>
      <c r="J18" s="33"/>
      <c r="K18" s="33"/>
      <c r="L18" s="33">
        <v>10</v>
      </c>
      <c r="M18" s="33"/>
      <c r="N18" s="33"/>
      <c r="O18" s="33">
        <v>30</v>
      </c>
      <c r="P18" s="33"/>
      <c r="Q18" s="34" t="s">
        <v>49</v>
      </c>
      <c r="R18" s="2" t="s">
        <v>30</v>
      </c>
      <c r="S18" s="93" t="s">
        <v>58</v>
      </c>
      <c r="T18" s="80" t="s">
        <v>59</v>
      </c>
    </row>
    <row r="19" spans="1:21" s="1" customFormat="1" ht="17.45" customHeight="1" x14ac:dyDescent="0.25">
      <c r="A19" s="4">
        <v>9</v>
      </c>
      <c r="B19" s="18" t="s">
        <v>46</v>
      </c>
      <c r="C19" s="31">
        <v>1</v>
      </c>
      <c r="D19" s="26">
        <f t="shared" si="0"/>
        <v>0</v>
      </c>
      <c r="E19" s="27">
        <f t="shared" si="1"/>
        <v>0.66666666666666663</v>
      </c>
      <c r="F19" s="28">
        <f t="shared" si="2"/>
        <v>30</v>
      </c>
      <c r="G19" s="32">
        <v>10</v>
      </c>
      <c r="H19" s="25">
        <f t="shared" si="3"/>
        <v>20</v>
      </c>
      <c r="I19" s="33">
        <v>5</v>
      </c>
      <c r="J19" s="33"/>
      <c r="K19" s="33"/>
      <c r="L19" s="33">
        <v>10</v>
      </c>
      <c r="M19" s="33"/>
      <c r="N19" s="33"/>
      <c r="O19" s="33">
        <v>5</v>
      </c>
      <c r="P19" s="33"/>
      <c r="Q19" s="34" t="s">
        <v>49</v>
      </c>
      <c r="R19" s="2" t="s">
        <v>30</v>
      </c>
      <c r="S19" s="93" t="s">
        <v>60</v>
      </c>
      <c r="T19" s="80" t="s">
        <v>128</v>
      </c>
    </row>
    <row r="20" spans="1:21" ht="40.15" customHeight="1" x14ac:dyDescent="0.25">
      <c r="A20" s="5">
        <v>10</v>
      </c>
      <c r="B20" s="23" t="s">
        <v>63</v>
      </c>
      <c r="C20" s="36">
        <v>2</v>
      </c>
      <c r="D20" s="26">
        <f t="shared" si="0"/>
        <v>0</v>
      </c>
      <c r="E20" s="27">
        <f t="shared" si="1"/>
        <v>1</v>
      </c>
      <c r="F20" s="28">
        <f t="shared" si="2"/>
        <v>60</v>
      </c>
      <c r="G20" s="37">
        <v>30</v>
      </c>
      <c r="H20" s="25">
        <f t="shared" si="3"/>
        <v>30</v>
      </c>
      <c r="I20" s="117">
        <v>20</v>
      </c>
      <c r="J20" s="38"/>
      <c r="K20" s="38"/>
      <c r="L20" s="39"/>
      <c r="M20" s="39"/>
      <c r="N20" s="39"/>
      <c r="O20" s="38">
        <v>10</v>
      </c>
      <c r="P20" s="39"/>
      <c r="Q20" s="40" t="s">
        <v>34</v>
      </c>
      <c r="R20" s="2" t="s">
        <v>30</v>
      </c>
      <c r="S20" s="94" t="s">
        <v>36</v>
      </c>
      <c r="T20" s="82" t="s">
        <v>61</v>
      </c>
    </row>
    <row r="21" spans="1:21" ht="24.95" customHeight="1" x14ac:dyDescent="0.25">
      <c r="A21" s="4">
        <v>11</v>
      </c>
      <c r="B21" s="19" t="s">
        <v>47</v>
      </c>
      <c r="C21" s="36">
        <v>2</v>
      </c>
      <c r="D21" s="26">
        <f t="shared" si="0"/>
        <v>0</v>
      </c>
      <c r="E21" s="27">
        <f t="shared" si="1"/>
        <v>1</v>
      </c>
      <c r="F21" s="28">
        <f t="shared" si="2"/>
        <v>60</v>
      </c>
      <c r="G21" s="37">
        <v>30</v>
      </c>
      <c r="H21" s="25">
        <f t="shared" si="3"/>
        <v>30</v>
      </c>
      <c r="I21" s="117">
        <v>6</v>
      </c>
      <c r="J21" s="38"/>
      <c r="K21" s="38"/>
      <c r="L21" s="38">
        <v>24</v>
      </c>
      <c r="M21" s="38"/>
      <c r="N21" s="38"/>
      <c r="O21" s="38"/>
      <c r="P21" s="38"/>
      <c r="Q21" s="40"/>
      <c r="R21" s="2" t="s">
        <v>30</v>
      </c>
      <c r="S21" s="94" t="s">
        <v>54</v>
      </c>
      <c r="T21" s="85" t="s">
        <v>55</v>
      </c>
    </row>
    <row r="22" spans="1:21" ht="40.15" customHeight="1" x14ac:dyDescent="0.25">
      <c r="A22" s="5">
        <v>12</v>
      </c>
      <c r="B22" s="23" t="s">
        <v>64</v>
      </c>
      <c r="C22" s="36">
        <v>2</v>
      </c>
      <c r="D22" s="26">
        <f t="shared" si="0"/>
        <v>0.33333333333333331</v>
      </c>
      <c r="E22" s="27">
        <f t="shared" si="1"/>
        <v>1</v>
      </c>
      <c r="F22" s="28">
        <f t="shared" si="2"/>
        <v>60</v>
      </c>
      <c r="G22" s="37">
        <v>30</v>
      </c>
      <c r="H22" s="25">
        <f t="shared" si="3"/>
        <v>30</v>
      </c>
      <c r="I22" s="117">
        <v>10</v>
      </c>
      <c r="J22" s="144">
        <v>10</v>
      </c>
      <c r="K22" s="38"/>
      <c r="L22" s="38"/>
      <c r="M22" s="38"/>
      <c r="N22" s="38"/>
      <c r="O22" s="38">
        <v>20</v>
      </c>
      <c r="P22" s="38"/>
      <c r="Q22" s="40" t="s">
        <v>34</v>
      </c>
      <c r="R22" s="2" t="s">
        <v>30</v>
      </c>
      <c r="S22" s="118" t="s">
        <v>142</v>
      </c>
      <c r="T22" s="85" t="s">
        <v>62</v>
      </c>
    </row>
    <row r="23" spans="1:21" s="116" customFormat="1" ht="20.45" customHeight="1" x14ac:dyDescent="0.25">
      <c r="A23" s="130">
        <v>13</v>
      </c>
      <c r="B23" s="131" t="s">
        <v>140</v>
      </c>
      <c r="C23" s="132">
        <v>0</v>
      </c>
      <c r="D23" s="133">
        <f t="shared" si="0"/>
        <v>0</v>
      </c>
      <c r="E23" s="134">
        <f t="shared" si="1"/>
        <v>0</v>
      </c>
      <c r="F23" s="135">
        <f t="shared" si="2"/>
        <v>2</v>
      </c>
      <c r="G23" s="136">
        <v>0</v>
      </c>
      <c r="H23" s="137">
        <f t="shared" si="3"/>
        <v>2</v>
      </c>
      <c r="I23" s="138">
        <v>2</v>
      </c>
      <c r="J23" s="139"/>
      <c r="K23" s="139"/>
      <c r="L23" s="139"/>
      <c r="M23" s="139"/>
      <c r="N23" s="139"/>
      <c r="O23" s="139"/>
      <c r="P23" s="139"/>
      <c r="Q23" s="140"/>
      <c r="R23" s="141" t="s">
        <v>30</v>
      </c>
      <c r="S23" s="142" t="s">
        <v>141</v>
      </c>
      <c r="T23" s="143" t="s">
        <v>145</v>
      </c>
    </row>
    <row r="24" spans="1:21" ht="16.899999999999999" customHeight="1" thickBot="1" x14ac:dyDescent="0.3">
      <c r="A24" s="4">
        <v>14</v>
      </c>
      <c r="B24" s="19" t="s">
        <v>48</v>
      </c>
      <c r="C24" s="36">
        <v>0</v>
      </c>
      <c r="D24" s="26">
        <f t="shared" si="0"/>
        <v>0</v>
      </c>
      <c r="E24" s="27">
        <f t="shared" si="1"/>
        <v>0</v>
      </c>
      <c r="F24" s="28">
        <f t="shared" si="2"/>
        <v>5</v>
      </c>
      <c r="G24" s="37">
        <v>0</v>
      </c>
      <c r="H24" s="25">
        <f t="shared" si="3"/>
        <v>5</v>
      </c>
      <c r="I24" s="117">
        <v>5</v>
      </c>
      <c r="J24" s="38"/>
      <c r="K24" s="38">
        <v>5</v>
      </c>
      <c r="L24" s="38"/>
      <c r="M24" s="38"/>
      <c r="N24" s="38"/>
      <c r="O24" s="38"/>
      <c r="P24" s="38"/>
      <c r="Q24" s="40"/>
      <c r="R24" s="2" t="s">
        <v>30</v>
      </c>
      <c r="S24" s="95" t="s">
        <v>37</v>
      </c>
      <c r="T24" s="82" t="s">
        <v>38</v>
      </c>
    </row>
    <row r="25" spans="1:21" ht="22.9" customHeight="1" thickBot="1" x14ac:dyDescent="0.3">
      <c r="A25" s="208" t="s">
        <v>135</v>
      </c>
      <c r="B25" s="209"/>
      <c r="C25" s="15">
        <f t="shared" ref="C25:P25" si="4">SUM(C11:C24)</f>
        <v>30</v>
      </c>
      <c r="D25" s="11">
        <f t="shared" si="4"/>
        <v>0.83333333333333326</v>
      </c>
      <c r="E25" s="12">
        <f t="shared" si="4"/>
        <v>15.033333333333333</v>
      </c>
      <c r="F25" s="90">
        <f t="shared" si="4"/>
        <v>907</v>
      </c>
      <c r="G25" s="90">
        <f t="shared" si="4"/>
        <v>449</v>
      </c>
      <c r="H25" s="90">
        <f t="shared" si="4"/>
        <v>458</v>
      </c>
      <c r="I25" s="90">
        <f t="shared" si="4"/>
        <v>68</v>
      </c>
      <c r="J25" s="90">
        <f t="shared" si="4"/>
        <v>25</v>
      </c>
      <c r="K25" s="90">
        <f t="shared" si="4"/>
        <v>5</v>
      </c>
      <c r="L25" s="90">
        <f t="shared" si="4"/>
        <v>169</v>
      </c>
      <c r="M25" s="90">
        <f t="shared" si="4"/>
        <v>0</v>
      </c>
      <c r="N25" s="90">
        <f t="shared" si="4"/>
        <v>0</v>
      </c>
      <c r="O25" s="90">
        <f t="shared" si="4"/>
        <v>221</v>
      </c>
      <c r="P25" s="90">
        <f t="shared" si="4"/>
        <v>0</v>
      </c>
      <c r="Q25" s="7"/>
      <c r="R25" s="6"/>
      <c r="S25" s="96" t="s">
        <v>13</v>
      </c>
      <c r="T25" s="83" t="s">
        <v>13</v>
      </c>
    </row>
    <row r="26" spans="1:21" s="1" customFormat="1" ht="51" x14ac:dyDescent="0.2">
      <c r="A26" s="4">
        <v>1</v>
      </c>
      <c r="B26" s="42" t="s">
        <v>120</v>
      </c>
      <c r="C26" s="43">
        <v>2</v>
      </c>
      <c r="D26" s="44">
        <f>(J26+K26+M26+N26)*C26/F26</f>
        <v>6.6666666666666666E-2</v>
      </c>
      <c r="E26" s="45">
        <f>(I26-K26+L26-N26+O26)*C26/F26</f>
        <v>1.1333333333333333</v>
      </c>
      <c r="F26" s="46">
        <f>G26+H26</f>
        <v>60</v>
      </c>
      <c r="G26" s="46">
        <v>26</v>
      </c>
      <c r="H26" s="43">
        <f t="shared" ref="H26:H37" si="5">I26+L26+O26</f>
        <v>34</v>
      </c>
      <c r="I26" s="47">
        <v>6</v>
      </c>
      <c r="J26" s="47">
        <v>2</v>
      </c>
      <c r="K26" s="47"/>
      <c r="L26" s="47">
        <v>20</v>
      </c>
      <c r="M26" s="47"/>
      <c r="N26" s="47"/>
      <c r="O26" s="47">
        <v>8</v>
      </c>
      <c r="P26" s="47"/>
      <c r="Q26" s="48" t="s">
        <v>34</v>
      </c>
      <c r="R26" s="10" t="s">
        <v>30</v>
      </c>
      <c r="S26" s="92" t="s">
        <v>66</v>
      </c>
      <c r="T26" s="79" t="s">
        <v>67</v>
      </c>
    </row>
    <row r="27" spans="1:21" s="1" customFormat="1" ht="18.600000000000001" customHeight="1" x14ac:dyDescent="0.2">
      <c r="A27" s="5">
        <v>2</v>
      </c>
      <c r="B27" s="17" t="s">
        <v>68</v>
      </c>
      <c r="C27" s="49">
        <v>5</v>
      </c>
      <c r="D27" s="44">
        <f t="shared" ref="D27:D37" si="6">(J27+K27+M27+N27)*C27/F27</f>
        <v>0.66666666666666663</v>
      </c>
      <c r="E27" s="45">
        <f t="shared" ref="E27:E37" si="7">(I27-K27+L27-N27+O27)*C27/F27</f>
        <v>1.3333333333333333</v>
      </c>
      <c r="F27" s="46">
        <f t="shared" ref="F27:F37" si="8">G27+H27</f>
        <v>150</v>
      </c>
      <c r="G27" s="50">
        <v>90</v>
      </c>
      <c r="H27" s="43">
        <f t="shared" si="5"/>
        <v>60</v>
      </c>
      <c r="I27" s="51">
        <v>20</v>
      </c>
      <c r="J27" s="51"/>
      <c r="K27" s="120">
        <v>20</v>
      </c>
      <c r="L27" s="51">
        <v>36</v>
      </c>
      <c r="M27" s="51"/>
      <c r="N27" s="51"/>
      <c r="O27" s="51">
        <v>4</v>
      </c>
      <c r="P27" s="51"/>
      <c r="Q27" s="52" t="s">
        <v>21</v>
      </c>
      <c r="R27" s="2" t="s">
        <v>31</v>
      </c>
      <c r="S27" s="93" t="s">
        <v>69</v>
      </c>
      <c r="T27" s="89" t="s">
        <v>70</v>
      </c>
      <c r="U27" s="86" t="s">
        <v>130</v>
      </c>
    </row>
    <row r="28" spans="1:21" s="1" customFormat="1" ht="45" x14ac:dyDescent="0.2">
      <c r="A28" s="4">
        <v>3</v>
      </c>
      <c r="B28" s="53" t="s">
        <v>71</v>
      </c>
      <c r="C28" s="49">
        <v>2</v>
      </c>
      <c r="D28" s="44">
        <f t="shared" si="6"/>
        <v>0</v>
      </c>
      <c r="E28" s="45">
        <f t="shared" si="7"/>
        <v>1.3333333333333333</v>
      </c>
      <c r="F28" s="46">
        <f t="shared" si="8"/>
        <v>60</v>
      </c>
      <c r="G28" s="50">
        <v>20</v>
      </c>
      <c r="H28" s="43">
        <f t="shared" si="5"/>
        <v>40</v>
      </c>
      <c r="I28" s="51"/>
      <c r="J28" s="51"/>
      <c r="K28" s="51"/>
      <c r="L28" s="51"/>
      <c r="M28" s="51"/>
      <c r="N28" s="51"/>
      <c r="O28" s="51">
        <v>40</v>
      </c>
      <c r="P28" s="51"/>
      <c r="Q28" s="52" t="s">
        <v>49</v>
      </c>
      <c r="R28" s="10" t="s">
        <v>30</v>
      </c>
      <c r="S28" s="93" t="s">
        <v>58</v>
      </c>
      <c r="T28" s="89" t="s">
        <v>121</v>
      </c>
    </row>
    <row r="29" spans="1:21" s="1" customFormat="1" ht="38.450000000000003" customHeight="1" x14ac:dyDescent="0.25">
      <c r="A29" s="5">
        <v>4</v>
      </c>
      <c r="B29" s="18" t="s">
        <v>72</v>
      </c>
      <c r="C29" s="49">
        <v>3</v>
      </c>
      <c r="D29" s="44">
        <f t="shared" si="6"/>
        <v>0</v>
      </c>
      <c r="E29" s="45">
        <f t="shared" si="7"/>
        <v>2</v>
      </c>
      <c r="F29" s="46">
        <f t="shared" si="8"/>
        <v>90</v>
      </c>
      <c r="G29" s="50">
        <v>30</v>
      </c>
      <c r="H29" s="43">
        <f t="shared" si="5"/>
        <v>60</v>
      </c>
      <c r="I29" s="51"/>
      <c r="J29" s="51"/>
      <c r="K29" s="51"/>
      <c r="L29" s="51">
        <v>25</v>
      </c>
      <c r="M29" s="51"/>
      <c r="N29" s="51"/>
      <c r="O29" s="51">
        <v>35</v>
      </c>
      <c r="P29" s="51"/>
      <c r="Q29" s="52" t="s">
        <v>49</v>
      </c>
      <c r="R29" s="2" t="s">
        <v>30</v>
      </c>
      <c r="S29" s="93" t="s">
        <v>73</v>
      </c>
      <c r="T29" s="89" t="s">
        <v>74</v>
      </c>
    </row>
    <row r="30" spans="1:21" s="1" customFormat="1" ht="33.75" x14ac:dyDescent="0.25">
      <c r="A30" s="4">
        <v>5</v>
      </c>
      <c r="B30" s="18" t="s">
        <v>75</v>
      </c>
      <c r="C30" s="49">
        <v>1</v>
      </c>
      <c r="D30" s="44">
        <f t="shared" si="6"/>
        <v>0</v>
      </c>
      <c r="E30" s="45">
        <f t="shared" si="7"/>
        <v>0.66666666666666663</v>
      </c>
      <c r="F30" s="46">
        <f t="shared" si="8"/>
        <v>30</v>
      </c>
      <c r="G30" s="50">
        <v>10</v>
      </c>
      <c r="H30" s="43">
        <f t="shared" si="5"/>
        <v>20</v>
      </c>
      <c r="I30" s="51"/>
      <c r="J30" s="51"/>
      <c r="K30" s="51"/>
      <c r="L30" s="51">
        <v>5</v>
      </c>
      <c r="M30" s="51"/>
      <c r="N30" s="51"/>
      <c r="O30" s="51">
        <v>15</v>
      </c>
      <c r="P30" s="51"/>
      <c r="Q30" s="52" t="s">
        <v>49</v>
      </c>
      <c r="R30" s="2" t="s">
        <v>30</v>
      </c>
      <c r="S30" s="93" t="s">
        <v>76</v>
      </c>
      <c r="T30" s="89" t="s">
        <v>77</v>
      </c>
    </row>
    <row r="31" spans="1:21" s="1" customFormat="1" ht="19.149999999999999" customHeight="1" x14ac:dyDescent="0.25">
      <c r="A31" s="5">
        <v>6</v>
      </c>
      <c r="B31" s="18" t="s">
        <v>78</v>
      </c>
      <c r="C31" s="49">
        <v>2</v>
      </c>
      <c r="D31" s="44">
        <f t="shared" si="6"/>
        <v>0</v>
      </c>
      <c r="E31" s="45">
        <f t="shared" si="7"/>
        <v>1.5</v>
      </c>
      <c r="F31" s="46">
        <f t="shared" si="8"/>
        <v>60</v>
      </c>
      <c r="G31" s="50">
        <v>15</v>
      </c>
      <c r="H31" s="43">
        <f t="shared" si="5"/>
        <v>45</v>
      </c>
      <c r="I31" s="51">
        <v>15</v>
      </c>
      <c r="J31" s="51"/>
      <c r="K31" s="51"/>
      <c r="L31" s="51"/>
      <c r="M31" s="51"/>
      <c r="N31" s="51"/>
      <c r="O31" s="51">
        <v>30</v>
      </c>
      <c r="P31" s="51"/>
      <c r="Q31" s="52" t="s">
        <v>21</v>
      </c>
      <c r="R31" s="2" t="s">
        <v>30</v>
      </c>
      <c r="S31" s="93" t="s">
        <v>79</v>
      </c>
      <c r="T31" s="89" t="s">
        <v>80</v>
      </c>
    </row>
    <row r="32" spans="1:21" s="1" customFormat="1" ht="22.5" x14ac:dyDescent="0.25">
      <c r="A32" s="4">
        <v>7</v>
      </c>
      <c r="B32" s="18" t="s">
        <v>81</v>
      </c>
      <c r="C32" s="49">
        <v>2</v>
      </c>
      <c r="D32" s="44">
        <f t="shared" si="6"/>
        <v>0</v>
      </c>
      <c r="E32" s="45">
        <f t="shared" si="7"/>
        <v>1</v>
      </c>
      <c r="F32" s="46">
        <f t="shared" si="8"/>
        <v>60</v>
      </c>
      <c r="G32" s="50">
        <v>30</v>
      </c>
      <c r="H32" s="43">
        <f t="shared" si="5"/>
        <v>30</v>
      </c>
      <c r="I32" s="51"/>
      <c r="J32" s="51"/>
      <c r="K32" s="51"/>
      <c r="L32" s="51">
        <v>6</v>
      </c>
      <c r="M32" s="51"/>
      <c r="N32" s="51"/>
      <c r="O32" s="51">
        <v>24</v>
      </c>
      <c r="P32" s="51"/>
      <c r="Q32" s="52" t="s">
        <v>34</v>
      </c>
      <c r="R32" s="2" t="s">
        <v>30</v>
      </c>
      <c r="S32" s="93" t="s">
        <v>82</v>
      </c>
      <c r="T32" s="89" t="s">
        <v>83</v>
      </c>
    </row>
    <row r="33" spans="1:20" s="1" customFormat="1" ht="24.6" customHeight="1" x14ac:dyDescent="0.25">
      <c r="A33" s="5">
        <v>8</v>
      </c>
      <c r="B33" s="18" t="s">
        <v>84</v>
      </c>
      <c r="C33" s="49">
        <v>2</v>
      </c>
      <c r="D33" s="44">
        <f t="shared" si="6"/>
        <v>0</v>
      </c>
      <c r="E33" s="45">
        <f t="shared" si="7"/>
        <v>1</v>
      </c>
      <c r="F33" s="46">
        <f t="shared" si="8"/>
        <v>60</v>
      </c>
      <c r="G33" s="50">
        <v>30</v>
      </c>
      <c r="H33" s="43">
        <f t="shared" si="5"/>
        <v>30</v>
      </c>
      <c r="I33" s="51"/>
      <c r="J33" s="51"/>
      <c r="K33" s="51"/>
      <c r="L33" s="51">
        <v>30</v>
      </c>
      <c r="M33" s="51"/>
      <c r="N33" s="51"/>
      <c r="O33" s="51"/>
      <c r="P33" s="51"/>
      <c r="Q33" s="52"/>
      <c r="R33" s="2" t="s">
        <v>30</v>
      </c>
      <c r="S33" s="93" t="s">
        <v>85</v>
      </c>
      <c r="T33" s="89" t="s">
        <v>124</v>
      </c>
    </row>
    <row r="34" spans="1:20" s="1" customFormat="1" ht="22.5" x14ac:dyDescent="0.25">
      <c r="A34" s="4">
        <v>9</v>
      </c>
      <c r="B34" s="18" t="s">
        <v>86</v>
      </c>
      <c r="C34" s="49">
        <v>1</v>
      </c>
      <c r="D34" s="44">
        <f t="shared" si="6"/>
        <v>0.33333333333333331</v>
      </c>
      <c r="E34" s="45">
        <f t="shared" si="7"/>
        <v>0.5</v>
      </c>
      <c r="F34" s="46">
        <f t="shared" si="8"/>
        <v>30</v>
      </c>
      <c r="G34" s="50">
        <v>15</v>
      </c>
      <c r="H34" s="43">
        <f t="shared" si="5"/>
        <v>15</v>
      </c>
      <c r="I34" s="51">
        <v>10</v>
      </c>
      <c r="J34" s="51">
        <v>10</v>
      </c>
      <c r="K34" s="51"/>
      <c r="L34" s="51"/>
      <c r="M34" s="51"/>
      <c r="N34" s="51"/>
      <c r="O34" s="51">
        <v>5</v>
      </c>
      <c r="P34" s="51"/>
      <c r="Q34" s="52" t="s">
        <v>21</v>
      </c>
      <c r="R34" s="2" t="s">
        <v>30</v>
      </c>
      <c r="S34" s="93" t="s">
        <v>36</v>
      </c>
      <c r="T34" s="89" t="s">
        <v>129</v>
      </c>
    </row>
    <row r="35" spans="1:20" x14ac:dyDescent="0.25">
      <c r="A35" s="5">
        <v>10</v>
      </c>
      <c r="B35" s="23" t="s">
        <v>88</v>
      </c>
      <c r="C35" s="54">
        <v>4</v>
      </c>
      <c r="D35" s="44">
        <f t="shared" si="6"/>
        <v>0</v>
      </c>
      <c r="E35" s="45">
        <f t="shared" si="7"/>
        <v>2.8</v>
      </c>
      <c r="F35" s="46">
        <f t="shared" si="8"/>
        <v>120</v>
      </c>
      <c r="G35" s="55">
        <v>36</v>
      </c>
      <c r="H35" s="43">
        <f t="shared" si="5"/>
        <v>84</v>
      </c>
      <c r="I35" s="56"/>
      <c r="J35" s="56"/>
      <c r="K35" s="56"/>
      <c r="L35" s="57"/>
      <c r="M35" s="57"/>
      <c r="N35" s="57"/>
      <c r="O35" s="56">
        <v>84</v>
      </c>
      <c r="P35" s="57"/>
      <c r="Q35" s="58"/>
      <c r="R35" s="2" t="s">
        <v>30</v>
      </c>
      <c r="S35" s="24" t="s">
        <v>89</v>
      </c>
      <c r="T35" s="82" t="s">
        <v>90</v>
      </c>
    </row>
    <row r="36" spans="1:20" x14ac:dyDescent="0.25">
      <c r="A36" s="4">
        <v>11</v>
      </c>
      <c r="B36" s="19" t="s">
        <v>91</v>
      </c>
      <c r="C36" s="54">
        <v>2</v>
      </c>
      <c r="D36" s="44">
        <f t="shared" si="6"/>
        <v>0</v>
      </c>
      <c r="E36" s="45">
        <f t="shared" si="7"/>
        <v>1</v>
      </c>
      <c r="F36" s="46">
        <f t="shared" si="8"/>
        <v>60</v>
      </c>
      <c r="G36" s="55">
        <v>30</v>
      </c>
      <c r="H36" s="43">
        <f t="shared" si="5"/>
        <v>30</v>
      </c>
      <c r="I36" s="56"/>
      <c r="J36" s="56"/>
      <c r="K36" s="56"/>
      <c r="L36" s="56">
        <v>30</v>
      </c>
      <c r="M36" s="56"/>
      <c r="N36" s="56"/>
      <c r="O36" s="56"/>
      <c r="P36" s="56"/>
      <c r="Q36" s="58"/>
      <c r="R36" s="2" t="s">
        <v>30</v>
      </c>
      <c r="S36" s="20"/>
      <c r="T36" s="82"/>
    </row>
    <row r="37" spans="1:20" ht="15.75" thickBot="1" x14ac:dyDescent="0.3">
      <c r="A37" s="5">
        <v>12</v>
      </c>
      <c r="B37" s="23" t="s">
        <v>92</v>
      </c>
      <c r="C37" s="54">
        <v>4</v>
      </c>
      <c r="D37" s="44">
        <f t="shared" si="6"/>
        <v>0</v>
      </c>
      <c r="E37" s="45">
        <f t="shared" si="7"/>
        <v>2.5</v>
      </c>
      <c r="F37" s="46">
        <f t="shared" si="8"/>
        <v>120</v>
      </c>
      <c r="G37" s="55">
        <v>45</v>
      </c>
      <c r="H37" s="43">
        <f t="shared" si="5"/>
        <v>75</v>
      </c>
      <c r="I37" s="56"/>
      <c r="J37" s="56"/>
      <c r="K37" s="56"/>
      <c r="L37" s="56">
        <v>75</v>
      </c>
      <c r="M37" s="56"/>
      <c r="N37" s="56"/>
      <c r="O37" s="56"/>
      <c r="P37" s="56"/>
      <c r="Q37" s="58"/>
      <c r="R37" s="2" t="s">
        <v>30</v>
      </c>
      <c r="S37" s="20"/>
      <c r="T37" s="82"/>
    </row>
    <row r="38" spans="1:20" ht="21" customHeight="1" thickBot="1" x14ac:dyDescent="0.3">
      <c r="A38" s="208" t="s">
        <v>136</v>
      </c>
      <c r="B38" s="209"/>
      <c r="C38" s="15">
        <f t="shared" ref="C38:P38" si="9">SUM(C26:C37)</f>
        <v>30</v>
      </c>
      <c r="D38" s="11">
        <f t="shared" si="9"/>
        <v>1.0666666666666667</v>
      </c>
      <c r="E38" s="12">
        <f t="shared" si="9"/>
        <v>16.766666666666666</v>
      </c>
      <c r="F38" s="91">
        <f t="shared" si="9"/>
        <v>900</v>
      </c>
      <c r="G38" s="91">
        <f t="shared" si="9"/>
        <v>377</v>
      </c>
      <c r="H38" s="91">
        <f t="shared" si="9"/>
        <v>523</v>
      </c>
      <c r="I38" s="91">
        <f t="shared" si="9"/>
        <v>51</v>
      </c>
      <c r="J38" s="91">
        <f t="shared" si="9"/>
        <v>12</v>
      </c>
      <c r="K38" s="91">
        <f t="shared" si="9"/>
        <v>20</v>
      </c>
      <c r="L38" s="91">
        <f t="shared" si="9"/>
        <v>227</v>
      </c>
      <c r="M38" s="91">
        <f t="shared" si="9"/>
        <v>0</v>
      </c>
      <c r="N38" s="91">
        <f t="shared" si="9"/>
        <v>0</v>
      </c>
      <c r="O38" s="91">
        <f t="shared" si="9"/>
        <v>245</v>
      </c>
      <c r="P38" s="91">
        <f t="shared" si="9"/>
        <v>0</v>
      </c>
      <c r="Q38" s="7"/>
      <c r="R38" s="6"/>
      <c r="S38" s="21" t="s">
        <v>13</v>
      </c>
      <c r="T38" s="83" t="s">
        <v>13</v>
      </c>
    </row>
    <row r="39" spans="1:20" ht="21" customHeight="1" thickBot="1" x14ac:dyDescent="0.3">
      <c r="A39" s="208" t="s">
        <v>137</v>
      </c>
      <c r="B39" s="209"/>
      <c r="C39" s="15">
        <f>SUM(C25+C38)</f>
        <v>60</v>
      </c>
      <c r="D39" s="97">
        <f t="shared" ref="D39:P39" si="10">SUM(D25+D38)</f>
        <v>1.9</v>
      </c>
      <c r="E39" s="97">
        <f t="shared" si="10"/>
        <v>31.799999999999997</v>
      </c>
      <c r="F39" s="15">
        <f t="shared" si="10"/>
        <v>1807</v>
      </c>
      <c r="G39" s="15">
        <f t="shared" si="10"/>
        <v>826</v>
      </c>
      <c r="H39" s="15">
        <f t="shared" si="10"/>
        <v>981</v>
      </c>
      <c r="I39" s="15">
        <f t="shared" si="10"/>
        <v>119</v>
      </c>
      <c r="J39" s="15">
        <f t="shared" si="10"/>
        <v>37</v>
      </c>
      <c r="K39" s="15">
        <f t="shared" si="10"/>
        <v>25</v>
      </c>
      <c r="L39" s="15">
        <f t="shared" si="10"/>
        <v>396</v>
      </c>
      <c r="M39" s="15">
        <f t="shared" si="10"/>
        <v>0</v>
      </c>
      <c r="N39" s="15">
        <f t="shared" si="10"/>
        <v>0</v>
      </c>
      <c r="O39" s="15">
        <f t="shared" si="10"/>
        <v>466</v>
      </c>
      <c r="P39" s="15">
        <f t="shared" si="10"/>
        <v>0</v>
      </c>
      <c r="Q39" s="7"/>
      <c r="R39" s="6"/>
      <c r="S39" s="21" t="s">
        <v>13</v>
      </c>
      <c r="T39" s="83" t="s">
        <v>13</v>
      </c>
    </row>
  </sheetData>
  <mergeCells count="44">
    <mergeCell ref="A38:B38"/>
    <mergeCell ref="A39:B39"/>
    <mergeCell ref="T9:T10"/>
    <mergeCell ref="K9:K10"/>
    <mergeCell ref="L9:L10"/>
    <mergeCell ref="N9:N10"/>
    <mergeCell ref="O9:O10"/>
    <mergeCell ref="P9:P10"/>
    <mergeCell ref="G9:G10"/>
    <mergeCell ref="I9:I10"/>
    <mergeCell ref="Q9:Q10"/>
    <mergeCell ref="R9:R10"/>
    <mergeCell ref="S9:S10"/>
    <mergeCell ref="M9:M10"/>
    <mergeCell ref="J9:J10"/>
    <mergeCell ref="A25:B25"/>
    <mergeCell ref="A3:T3"/>
    <mergeCell ref="A4:K4"/>
    <mergeCell ref="I7:K7"/>
    <mergeCell ref="O7:Q7"/>
    <mergeCell ref="R5:T5"/>
    <mergeCell ref="L4:Q4"/>
    <mergeCell ref="L5:Q5"/>
    <mergeCell ref="H7:H8"/>
    <mergeCell ref="H6:Q6"/>
    <mergeCell ref="C6:E6"/>
    <mergeCell ref="E7:E8"/>
    <mergeCell ref="D7:D8"/>
    <mergeCell ref="A9:A10"/>
    <mergeCell ref="B9:B10"/>
    <mergeCell ref="C9:C10"/>
    <mergeCell ref="A1:T1"/>
    <mergeCell ref="A2:T2"/>
    <mergeCell ref="A5:K5"/>
    <mergeCell ref="R4:T4"/>
    <mergeCell ref="A6:A8"/>
    <mergeCell ref="B6:B8"/>
    <mergeCell ref="F6:F8"/>
    <mergeCell ref="G6:G8"/>
    <mergeCell ref="R6:R8"/>
    <mergeCell ref="S6:S8"/>
    <mergeCell ref="T6:T8"/>
    <mergeCell ref="L7:N7"/>
    <mergeCell ref="C7:C8"/>
  </mergeCells>
  <pageMargins left="0.23622047244094491" right="0.23622047244094491" top="0.19685039370078741" bottom="0.15748031496062992" header="0.31496062992125984" footer="0.31496062992125984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2"/>
  <sheetViews>
    <sheetView zoomScaleNormal="100" workbookViewId="0">
      <selection activeCell="R4" sqref="R4:T4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6" customWidth="1"/>
    <col min="17" max="17" width="10.7109375" customWidth="1"/>
    <col min="18" max="18" width="18.28515625" customWidth="1"/>
    <col min="19" max="19" width="18.28515625" style="22" hidden="1" customWidth="1"/>
    <col min="20" max="20" width="18.28515625" style="84" hidden="1" customWidth="1"/>
    <col min="21" max="21" width="18.28515625" customWidth="1"/>
  </cols>
  <sheetData>
    <row r="1" spans="1:20" ht="20.25" thickTop="1" thickBot="1" x14ac:dyDescent="0.35">
      <c r="A1" s="151" t="s">
        <v>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3"/>
    </row>
    <row r="2" spans="1:20" ht="18.75" x14ac:dyDescent="0.3">
      <c r="A2" s="154" t="s">
        <v>33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6"/>
    </row>
    <row r="3" spans="1:20" ht="19.5" thickBot="1" x14ac:dyDescent="0.35">
      <c r="A3" s="185" t="s">
        <v>28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7"/>
    </row>
    <row r="4" spans="1:20" x14ac:dyDescent="0.25">
      <c r="A4" s="188" t="s">
        <v>93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 t="s">
        <v>139</v>
      </c>
      <c r="M4" s="189"/>
      <c r="N4" s="189"/>
      <c r="O4" s="189"/>
      <c r="P4" s="189"/>
      <c r="Q4" s="189"/>
      <c r="R4" s="224" t="s">
        <v>148</v>
      </c>
      <c r="S4" s="225"/>
      <c r="T4" s="226"/>
    </row>
    <row r="5" spans="1:20" ht="15.75" thickBot="1" x14ac:dyDescent="0.3">
      <c r="A5" s="157" t="s">
        <v>40</v>
      </c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 t="s">
        <v>147</v>
      </c>
      <c r="M5" s="158"/>
      <c r="N5" s="158"/>
      <c r="O5" s="158"/>
      <c r="P5" s="158"/>
      <c r="Q5" s="158"/>
      <c r="R5" s="193" t="s">
        <v>39</v>
      </c>
      <c r="S5" s="194"/>
      <c r="T5" s="195"/>
    </row>
    <row r="6" spans="1:20" x14ac:dyDescent="0.25">
      <c r="A6" s="162" t="s">
        <v>14</v>
      </c>
      <c r="B6" s="165" t="s">
        <v>12</v>
      </c>
      <c r="C6" s="201" t="s">
        <v>4</v>
      </c>
      <c r="D6" s="202"/>
      <c r="E6" s="203"/>
      <c r="F6" s="168" t="s">
        <v>19</v>
      </c>
      <c r="G6" s="168" t="s">
        <v>15</v>
      </c>
      <c r="H6" s="198" t="s">
        <v>18</v>
      </c>
      <c r="I6" s="199"/>
      <c r="J6" s="199"/>
      <c r="K6" s="199"/>
      <c r="L6" s="199"/>
      <c r="M6" s="199"/>
      <c r="N6" s="199"/>
      <c r="O6" s="199"/>
      <c r="P6" s="199"/>
      <c r="Q6" s="200"/>
      <c r="R6" s="171" t="s">
        <v>5</v>
      </c>
      <c r="S6" s="174" t="s">
        <v>32</v>
      </c>
      <c r="T6" s="177" t="s">
        <v>6</v>
      </c>
    </row>
    <row r="7" spans="1:20" x14ac:dyDescent="0.25">
      <c r="A7" s="163"/>
      <c r="B7" s="166"/>
      <c r="C7" s="183" t="s">
        <v>4</v>
      </c>
      <c r="D7" s="206" t="s">
        <v>24</v>
      </c>
      <c r="E7" s="204" t="s">
        <v>20</v>
      </c>
      <c r="F7" s="169"/>
      <c r="G7" s="169"/>
      <c r="H7" s="196" t="s">
        <v>17</v>
      </c>
      <c r="I7" s="190" t="s">
        <v>1</v>
      </c>
      <c r="J7" s="190"/>
      <c r="K7" s="190"/>
      <c r="L7" s="180" t="s">
        <v>2</v>
      </c>
      <c r="M7" s="181"/>
      <c r="N7" s="182"/>
      <c r="O7" s="191" t="s">
        <v>3</v>
      </c>
      <c r="P7" s="191"/>
      <c r="Q7" s="192"/>
      <c r="R7" s="172"/>
      <c r="S7" s="175"/>
      <c r="T7" s="178"/>
    </row>
    <row r="8" spans="1:20" s="1" customFormat="1" ht="57.6" customHeight="1" thickBot="1" x14ac:dyDescent="0.3">
      <c r="A8" s="164"/>
      <c r="B8" s="167"/>
      <c r="C8" s="184"/>
      <c r="D8" s="207"/>
      <c r="E8" s="205"/>
      <c r="F8" s="170"/>
      <c r="G8" s="170"/>
      <c r="H8" s="197"/>
      <c r="I8" s="13" t="s">
        <v>9</v>
      </c>
      <c r="J8" s="13" t="s">
        <v>23</v>
      </c>
      <c r="K8" s="14" t="s">
        <v>7</v>
      </c>
      <c r="L8" s="13" t="s">
        <v>10</v>
      </c>
      <c r="M8" s="13" t="s">
        <v>23</v>
      </c>
      <c r="N8" s="13" t="s">
        <v>7</v>
      </c>
      <c r="O8" s="13" t="s">
        <v>11</v>
      </c>
      <c r="P8" s="14" t="s">
        <v>16</v>
      </c>
      <c r="Q8" s="8" t="s">
        <v>8</v>
      </c>
      <c r="R8" s="173"/>
      <c r="S8" s="176"/>
      <c r="T8" s="179"/>
    </row>
    <row r="9" spans="1:20" s="9" customFormat="1" ht="12" x14ac:dyDescent="0.25">
      <c r="A9" s="145">
        <v>1</v>
      </c>
      <c r="B9" s="147">
        <v>2</v>
      </c>
      <c r="C9" s="149">
        <v>3</v>
      </c>
      <c r="D9" s="121">
        <v>4</v>
      </c>
      <c r="E9" s="122">
        <v>5</v>
      </c>
      <c r="F9" s="123">
        <v>6</v>
      </c>
      <c r="G9" s="214">
        <v>7</v>
      </c>
      <c r="H9" s="124">
        <v>8</v>
      </c>
      <c r="I9" s="212">
        <v>9</v>
      </c>
      <c r="J9" s="222">
        <v>10</v>
      </c>
      <c r="K9" s="212">
        <v>11</v>
      </c>
      <c r="L9" s="212">
        <v>12</v>
      </c>
      <c r="M9" s="222">
        <v>13</v>
      </c>
      <c r="N9" s="212">
        <v>14</v>
      </c>
      <c r="O9" s="212">
        <v>15</v>
      </c>
      <c r="P9" s="212">
        <v>16</v>
      </c>
      <c r="Q9" s="216">
        <v>17</v>
      </c>
      <c r="R9" s="218">
        <v>18</v>
      </c>
      <c r="S9" s="220">
        <v>19</v>
      </c>
      <c r="T9" s="210">
        <v>20</v>
      </c>
    </row>
    <row r="10" spans="1:20" s="1" customFormat="1" ht="45.75" thickBot="1" x14ac:dyDescent="0.3">
      <c r="A10" s="146"/>
      <c r="B10" s="148"/>
      <c r="C10" s="150"/>
      <c r="D10" s="125" t="s">
        <v>25</v>
      </c>
      <c r="E10" s="126" t="s">
        <v>27</v>
      </c>
      <c r="F10" s="127" t="s">
        <v>22</v>
      </c>
      <c r="G10" s="215"/>
      <c r="H10" s="128" t="s">
        <v>26</v>
      </c>
      <c r="I10" s="213"/>
      <c r="J10" s="223"/>
      <c r="K10" s="213"/>
      <c r="L10" s="213"/>
      <c r="M10" s="223"/>
      <c r="N10" s="213"/>
      <c r="O10" s="213"/>
      <c r="P10" s="213"/>
      <c r="Q10" s="217"/>
      <c r="R10" s="219"/>
      <c r="S10" s="221"/>
      <c r="T10" s="211"/>
    </row>
    <row r="11" spans="1:20" s="1" customFormat="1" ht="51" x14ac:dyDescent="0.2">
      <c r="A11" s="4">
        <v>1</v>
      </c>
      <c r="B11" s="42" t="s">
        <v>94</v>
      </c>
      <c r="C11" s="25">
        <v>2</v>
      </c>
      <c r="D11" s="26">
        <f>(J11+K11+M11+N11)*C11/F11</f>
        <v>0</v>
      </c>
      <c r="E11" s="27">
        <f>(I11-K11+L11-N11+O11)*C11/F11</f>
        <v>1</v>
      </c>
      <c r="F11" s="28">
        <f>G11+H11</f>
        <v>60</v>
      </c>
      <c r="G11" s="28">
        <v>30</v>
      </c>
      <c r="H11" s="25">
        <f t="shared" ref="H11:H20" si="0">I11+L11+O11</f>
        <v>30</v>
      </c>
      <c r="I11" s="29"/>
      <c r="J11" s="29"/>
      <c r="K11" s="29"/>
      <c r="L11" s="29">
        <v>30</v>
      </c>
      <c r="M11" s="29"/>
      <c r="N11" s="29"/>
      <c r="O11" s="29"/>
      <c r="P11" s="29"/>
      <c r="Q11" s="30"/>
      <c r="R11" s="10" t="s">
        <v>30</v>
      </c>
      <c r="S11" s="3" t="s">
        <v>95</v>
      </c>
      <c r="T11" s="79" t="s">
        <v>96</v>
      </c>
    </row>
    <row r="12" spans="1:20" s="1" customFormat="1" ht="22.5" x14ac:dyDescent="0.2">
      <c r="A12" s="5">
        <v>2</v>
      </c>
      <c r="B12" s="17" t="s">
        <v>97</v>
      </c>
      <c r="C12" s="31">
        <v>2</v>
      </c>
      <c r="D12" s="26">
        <f t="shared" ref="D12:D20" si="1">(J12+K12+M12+N12)*C12/F12</f>
        <v>0</v>
      </c>
      <c r="E12" s="27">
        <f t="shared" ref="E12:E20" si="2">(I12-K12+L12-N12+O12)*C12/F12</f>
        <v>1</v>
      </c>
      <c r="F12" s="28">
        <f t="shared" ref="F12:F20" si="3">G12+H12</f>
        <v>60</v>
      </c>
      <c r="G12" s="32">
        <v>30</v>
      </c>
      <c r="H12" s="25">
        <f t="shared" si="0"/>
        <v>30</v>
      </c>
      <c r="I12" s="33">
        <v>14</v>
      </c>
      <c r="J12" s="33"/>
      <c r="K12" s="33"/>
      <c r="L12" s="33"/>
      <c r="M12" s="33"/>
      <c r="N12" s="33"/>
      <c r="O12" s="33">
        <v>16</v>
      </c>
      <c r="P12" s="33"/>
      <c r="Q12" s="34" t="s">
        <v>34</v>
      </c>
      <c r="R12" s="2" t="s">
        <v>30</v>
      </c>
      <c r="S12" s="41" t="s">
        <v>79</v>
      </c>
      <c r="T12" s="80" t="s">
        <v>98</v>
      </c>
    </row>
    <row r="13" spans="1:20" s="1" customFormat="1" ht="25.5" x14ac:dyDescent="0.2">
      <c r="A13" s="4">
        <v>3</v>
      </c>
      <c r="B13" s="53" t="s">
        <v>99</v>
      </c>
      <c r="C13" s="31">
        <v>2</v>
      </c>
      <c r="D13" s="26">
        <f t="shared" si="1"/>
        <v>0</v>
      </c>
      <c r="E13" s="27">
        <f t="shared" si="2"/>
        <v>1</v>
      </c>
      <c r="F13" s="28">
        <f t="shared" si="3"/>
        <v>60</v>
      </c>
      <c r="G13" s="32">
        <v>30</v>
      </c>
      <c r="H13" s="25">
        <f t="shared" si="0"/>
        <v>30</v>
      </c>
      <c r="I13" s="33">
        <v>10</v>
      </c>
      <c r="J13" s="33"/>
      <c r="K13" s="33"/>
      <c r="L13" s="33"/>
      <c r="M13" s="33"/>
      <c r="N13" s="33"/>
      <c r="O13" s="33">
        <v>20</v>
      </c>
      <c r="P13" s="33"/>
      <c r="Q13" s="34" t="s">
        <v>34</v>
      </c>
      <c r="R13" s="10" t="s">
        <v>30</v>
      </c>
      <c r="S13" s="41" t="s">
        <v>36</v>
      </c>
      <c r="T13" s="80" t="s">
        <v>87</v>
      </c>
    </row>
    <row r="14" spans="1:20" s="1" customFormat="1" ht="25.5" x14ac:dyDescent="0.25">
      <c r="A14" s="5">
        <v>4</v>
      </c>
      <c r="B14" s="18" t="s">
        <v>100</v>
      </c>
      <c r="C14" s="31">
        <v>3</v>
      </c>
      <c r="D14" s="26">
        <f t="shared" si="1"/>
        <v>0</v>
      </c>
      <c r="E14" s="27">
        <f t="shared" si="2"/>
        <v>1.5</v>
      </c>
      <c r="F14" s="28">
        <f t="shared" si="3"/>
        <v>90</v>
      </c>
      <c r="G14" s="32">
        <v>45</v>
      </c>
      <c r="H14" s="25">
        <f t="shared" si="0"/>
        <v>45</v>
      </c>
      <c r="I14" s="33">
        <v>8</v>
      </c>
      <c r="J14" s="33"/>
      <c r="K14" s="33"/>
      <c r="L14" s="33">
        <v>14</v>
      </c>
      <c r="M14" s="33"/>
      <c r="N14" s="33"/>
      <c r="O14" s="33">
        <v>23</v>
      </c>
      <c r="P14" s="33"/>
      <c r="Q14" s="34" t="s">
        <v>34</v>
      </c>
      <c r="R14" s="2" t="s">
        <v>30</v>
      </c>
      <c r="S14" s="41" t="s">
        <v>82</v>
      </c>
      <c r="T14" s="80" t="s">
        <v>83</v>
      </c>
    </row>
    <row r="15" spans="1:20" s="1" customFormat="1" ht="63.75" x14ac:dyDescent="0.25">
      <c r="A15" s="4">
        <v>5</v>
      </c>
      <c r="B15" s="18" t="s">
        <v>143</v>
      </c>
      <c r="C15" s="31">
        <v>8</v>
      </c>
      <c r="D15" s="26">
        <f t="shared" si="1"/>
        <v>0</v>
      </c>
      <c r="E15" s="27">
        <f t="shared" si="2"/>
        <v>3.6363636363636362</v>
      </c>
      <c r="F15" s="28">
        <f t="shared" si="3"/>
        <v>220</v>
      </c>
      <c r="G15" s="32">
        <v>120</v>
      </c>
      <c r="H15" s="25">
        <f t="shared" si="0"/>
        <v>100</v>
      </c>
      <c r="I15" s="33">
        <v>15</v>
      </c>
      <c r="J15" s="119"/>
      <c r="K15" s="33"/>
      <c r="L15" s="33">
        <v>45</v>
      </c>
      <c r="M15" s="33"/>
      <c r="N15" s="33"/>
      <c r="O15" s="33">
        <v>40</v>
      </c>
      <c r="P15" s="33"/>
      <c r="Q15" s="34" t="s">
        <v>49</v>
      </c>
      <c r="R15" s="2" t="s">
        <v>31</v>
      </c>
      <c r="S15" s="41" t="s">
        <v>58</v>
      </c>
      <c r="T15" s="80" t="s">
        <v>59</v>
      </c>
    </row>
    <row r="16" spans="1:20" s="1" customFormat="1" ht="33.75" x14ac:dyDescent="0.25">
      <c r="A16" s="5">
        <v>6</v>
      </c>
      <c r="B16" s="18" t="s">
        <v>101</v>
      </c>
      <c r="C16" s="31">
        <v>1</v>
      </c>
      <c r="D16" s="26">
        <f t="shared" si="1"/>
        <v>0</v>
      </c>
      <c r="E16" s="27">
        <f t="shared" si="2"/>
        <v>0.5</v>
      </c>
      <c r="F16" s="28">
        <f t="shared" si="3"/>
        <v>30</v>
      </c>
      <c r="G16" s="32">
        <v>15</v>
      </c>
      <c r="H16" s="25">
        <f t="shared" si="0"/>
        <v>15</v>
      </c>
      <c r="I16" s="33"/>
      <c r="J16" s="33"/>
      <c r="K16" s="33"/>
      <c r="L16" s="33">
        <v>15</v>
      </c>
      <c r="M16" s="33"/>
      <c r="N16" s="33"/>
      <c r="O16" s="33"/>
      <c r="P16" s="33"/>
      <c r="Q16" s="34"/>
      <c r="R16" s="2" t="s">
        <v>30</v>
      </c>
      <c r="S16" s="41" t="s">
        <v>102</v>
      </c>
      <c r="T16" s="80" t="s">
        <v>103</v>
      </c>
    </row>
    <row r="17" spans="1:20" s="1" customFormat="1" ht="40.15" customHeight="1" x14ac:dyDescent="0.25">
      <c r="A17" s="62">
        <v>7</v>
      </c>
      <c r="B17" s="63" t="s">
        <v>127</v>
      </c>
      <c r="C17" s="64">
        <v>2</v>
      </c>
      <c r="D17" s="65">
        <f t="shared" si="1"/>
        <v>0</v>
      </c>
      <c r="E17" s="66">
        <f t="shared" si="2"/>
        <v>1</v>
      </c>
      <c r="F17" s="67">
        <f t="shared" si="3"/>
        <v>60</v>
      </c>
      <c r="G17" s="68">
        <v>30</v>
      </c>
      <c r="H17" s="69">
        <f t="shared" si="0"/>
        <v>30</v>
      </c>
      <c r="I17" s="70"/>
      <c r="J17" s="70"/>
      <c r="K17" s="70"/>
      <c r="L17" s="70">
        <v>6</v>
      </c>
      <c r="M17" s="70"/>
      <c r="N17" s="70"/>
      <c r="O17" s="70">
        <v>24</v>
      </c>
      <c r="P17" s="70"/>
      <c r="Q17" s="71" t="s">
        <v>34</v>
      </c>
      <c r="R17" s="72" t="s">
        <v>30</v>
      </c>
      <c r="S17" s="61" t="s">
        <v>104</v>
      </c>
      <c r="T17" s="80" t="s">
        <v>105</v>
      </c>
    </row>
    <row r="18" spans="1:20" s="1" customFormat="1" ht="31.5" customHeight="1" x14ac:dyDescent="0.2">
      <c r="A18" s="62">
        <v>8</v>
      </c>
      <c r="B18" s="73" t="s">
        <v>42</v>
      </c>
      <c r="C18" s="64">
        <v>2</v>
      </c>
      <c r="D18" s="65">
        <f>(J18+K18+M18+N18)*C18/F18</f>
        <v>0</v>
      </c>
      <c r="E18" s="66">
        <f>(I18-K18+L18-N18+O18)*C18/F18</f>
        <v>1</v>
      </c>
      <c r="F18" s="67">
        <f>G18+H18</f>
        <v>60</v>
      </c>
      <c r="G18" s="68">
        <v>30</v>
      </c>
      <c r="H18" s="69">
        <f>I18+L18+O18</f>
        <v>30</v>
      </c>
      <c r="I18" s="70"/>
      <c r="J18" s="70"/>
      <c r="K18" s="70"/>
      <c r="L18" s="70">
        <v>30</v>
      </c>
      <c r="M18" s="70"/>
      <c r="N18" s="70"/>
      <c r="O18" s="70"/>
      <c r="P18" s="70"/>
      <c r="Q18" s="71"/>
      <c r="R18" s="74" t="s">
        <v>30</v>
      </c>
      <c r="S18" s="61" t="s">
        <v>52</v>
      </c>
      <c r="T18" s="80" t="s">
        <v>53</v>
      </c>
    </row>
    <row r="19" spans="1:20" s="1" customFormat="1" ht="45" x14ac:dyDescent="0.25">
      <c r="A19" s="5">
        <v>9</v>
      </c>
      <c r="B19" s="18" t="s">
        <v>106</v>
      </c>
      <c r="C19" s="31">
        <v>1</v>
      </c>
      <c r="D19" s="26">
        <f t="shared" si="1"/>
        <v>0</v>
      </c>
      <c r="E19" s="27">
        <f t="shared" si="2"/>
        <v>0.66666666666666663</v>
      </c>
      <c r="F19" s="28">
        <f t="shared" si="3"/>
        <v>30</v>
      </c>
      <c r="G19" s="32">
        <v>10</v>
      </c>
      <c r="H19" s="25">
        <f t="shared" si="0"/>
        <v>20</v>
      </c>
      <c r="I19" s="33"/>
      <c r="J19" s="33"/>
      <c r="K19" s="33"/>
      <c r="L19" s="33">
        <v>10</v>
      </c>
      <c r="M19" s="33"/>
      <c r="N19" s="33"/>
      <c r="O19" s="33">
        <v>10</v>
      </c>
      <c r="P19" s="33"/>
      <c r="Q19" s="34" t="s">
        <v>34</v>
      </c>
      <c r="R19" s="2" t="s">
        <v>30</v>
      </c>
      <c r="S19" s="41" t="s">
        <v>58</v>
      </c>
      <c r="T19" s="80" t="s">
        <v>123</v>
      </c>
    </row>
    <row r="20" spans="1:20" s="1" customFormat="1" ht="39" thickBot="1" x14ac:dyDescent="0.3">
      <c r="A20" s="4">
        <v>10</v>
      </c>
      <c r="B20" s="18" t="s">
        <v>107</v>
      </c>
      <c r="C20" s="31">
        <v>2</v>
      </c>
      <c r="D20" s="26">
        <f t="shared" si="1"/>
        <v>0</v>
      </c>
      <c r="E20" s="27">
        <f t="shared" si="2"/>
        <v>1</v>
      </c>
      <c r="F20" s="28">
        <f t="shared" si="3"/>
        <v>60</v>
      </c>
      <c r="G20" s="32">
        <v>30</v>
      </c>
      <c r="H20" s="25">
        <f t="shared" si="0"/>
        <v>30</v>
      </c>
      <c r="I20" s="33">
        <v>10</v>
      </c>
      <c r="J20" s="33"/>
      <c r="K20" s="33"/>
      <c r="L20" s="33"/>
      <c r="M20" s="33"/>
      <c r="N20" s="33"/>
      <c r="O20" s="33">
        <v>20</v>
      </c>
      <c r="P20" s="33"/>
      <c r="Q20" s="34" t="s">
        <v>34</v>
      </c>
      <c r="R20" s="2" t="s">
        <v>30</v>
      </c>
      <c r="S20" s="41" t="s">
        <v>108</v>
      </c>
      <c r="T20" s="80" t="s">
        <v>109</v>
      </c>
    </row>
    <row r="21" spans="1:20" ht="24" customHeight="1" thickBot="1" x14ac:dyDescent="0.3">
      <c r="A21" s="208" t="s">
        <v>135</v>
      </c>
      <c r="B21" s="209"/>
      <c r="C21" s="15">
        <f t="shared" ref="C21:P21" si="4">SUM(C11:C20)</f>
        <v>25</v>
      </c>
      <c r="D21" s="11">
        <f t="shared" si="4"/>
        <v>0</v>
      </c>
      <c r="E21" s="12">
        <f t="shared" si="4"/>
        <v>12.303030303030303</v>
      </c>
      <c r="F21" s="90">
        <f t="shared" si="4"/>
        <v>730</v>
      </c>
      <c r="G21" s="90">
        <f t="shared" si="4"/>
        <v>370</v>
      </c>
      <c r="H21" s="90">
        <f t="shared" si="4"/>
        <v>360</v>
      </c>
      <c r="I21" s="90">
        <f t="shared" si="4"/>
        <v>57</v>
      </c>
      <c r="J21" s="90">
        <f t="shared" si="4"/>
        <v>0</v>
      </c>
      <c r="K21" s="90">
        <f t="shared" si="4"/>
        <v>0</v>
      </c>
      <c r="L21" s="90">
        <f t="shared" si="4"/>
        <v>150</v>
      </c>
      <c r="M21" s="90">
        <f t="shared" si="4"/>
        <v>0</v>
      </c>
      <c r="N21" s="90">
        <f t="shared" si="4"/>
        <v>0</v>
      </c>
      <c r="O21" s="90">
        <f t="shared" si="4"/>
        <v>153</v>
      </c>
      <c r="P21" s="90">
        <f t="shared" si="4"/>
        <v>0</v>
      </c>
      <c r="Q21" s="7"/>
      <c r="R21" s="6"/>
      <c r="S21" s="21" t="s">
        <v>13</v>
      </c>
      <c r="T21" s="83" t="s">
        <v>13</v>
      </c>
    </row>
    <row r="22" spans="1:20" s="1" customFormat="1" ht="33.75" x14ac:dyDescent="0.2">
      <c r="A22" s="4">
        <v>1</v>
      </c>
      <c r="B22" s="42" t="s">
        <v>110</v>
      </c>
      <c r="C22" s="25">
        <v>2</v>
      </c>
      <c r="D22" s="26">
        <f>(J22+K22+M22+N22)*C22/F22</f>
        <v>0</v>
      </c>
      <c r="E22" s="27">
        <f>(I22-K22+L22-N22+O22)*C22/F22</f>
        <v>1</v>
      </c>
      <c r="F22" s="28">
        <f>G22+H22</f>
        <v>60</v>
      </c>
      <c r="G22" s="28">
        <v>30</v>
      </c>
      <c r="H22" s="25">
        <f t="shared" ref="H22:H28" si="5">I22+L22+O22</f>
        <v>30</v>
      </c>
      <c r="I22" s="29"/>
      <c r="J22" s="29"/>
      <c r="K22" s="29"/>
      <c r="L22" s="29">
        <v>10</v>
      </c>
      <c r="M22" s="29"/>
      <c r="N22" s="29"/>
      <c r="O22" s="29">
        <v>20</v>
      </c>
      <c r="P22" s="29"/>
      <c r="Q22" s="30" t="s">
        <v>49</v>
      </c>
      <c r="R22" s="10" t="s">
        <v>30</v>
      </c>
      <c r="S22" s="3" t="s">
        <v>76</v>
      </c>
      <c r="T22" s="79" t="s">
        <v>77</v>
      </c>
    </row>
    <row r="23" spans="1:20" s="1" customFormat="1" ht="45" x14ac:dyDescent="0.2">
      <c r="A23" s="5">
        <v>2</v>
      </c>
      <c r="B23" s="17" t="s">
        <v>111</v>
      </c>
      <c r="C23" s="31">
        <v>3</v>
      </c>
      <c r="D23" s="26">
        <f t="shared" ref="D23:D30" si="6">(J23+K23+M23+N23)*C23/F23</f>
        <v>0.33333333333333331</v>
      </c>
      <c r="E23" s="27">
        <f t="shared" ref="E23:E29" si="7">(I23-K23+L23-N23+O23)*C23/F23</f>
        <v>1</v>
      </c>
      <c r="F23" s="28">
        <f t="shared" ref="F23:F30" si="8">G23+H23</f>
        <v>90</v>
      </c>
      <c r="G23" s="32">
        <v>50</v>
      </c>
      <c r="H23" s="25">
        <f t="shared" si="5"/>
        <v>40</v>
      </c>
      <c r="I23" s="33"/>
      <c r="J23" s="33"/>
      <c r="K23" s="33"/>
      <c r="L23" s="33">
        <v>10</v>
      </c>
      <c r="M23" s="33"/>
      <c r="N23" s="70">
        <v>10</v>
      </c>
      <c r="O23" s="33">
        <v>30</v>
      </c>
      <c r="P23" s="33"/>
      <c r="Q23" s="34" t="s">
        <v>49</v>
      </c>
      <c r="R23" s="2" t="s">
        <v>30</v>
      </c>
      <c r="S23" s="88" t="s">
        <v>54</v>
      </c>
      <c r="T23" s="89" t="s">
        <v>55</v>
      </c>
    </row>
    <row r="24" spans="1:20" s="1" customFormat="1" ht="38.25" x14ac:dyDescent="0.2">
      <c r="A24" s="4">
        <v>3</v>
      </c>
      <c r="B24" s="53" t="s">
        <v>112</v>
      </c>
      <c r="C24" s="31">
        <v>4</v>
      </c>
      <c r="D24" s="26">
        <f t="shared" si="6"/>
        <v>0</v>
      </c>
      <c r="E24" s="27">
        <f t="shared" si="7"/>
        <v>1.5</v>
      </c>
      <c r="F24" s="28">
        <f t="shared" si="8"/>
        <v>120</v>
      </c>
      <c r="G24" s="32">
        <v>75</v>
      </c>
      <c r="H24" s="25">
        <f t="shared" si="5"/>
        <v>45</v>
      </c>
      <c r="I24" s="33">
        <v>15</v>
      </c>
      <c r="J24" s="33"/>
      <c r="K24" s="33"/>
      <c r="L24" s="33"/>
      <c r="M24" s="33"/>
      <c r="N24" s="33"/>
      <c r="O24" s="33">
        <v>30</v>
      </c>
      <c r="P24" s="33"/>
      <c r="Q24" s="34" t="s">
        <v>21</v>
      </c>
      <c r="R24" s="10" t="s">
        <v>31</v>
      </c>
      <c r="S24" s="88" t="s">
        <v>79</v>
      </c>
      <c r="T24" s="89" t="s">
        <v>80</v>
      </c>
    </row>
    <row r="25" spans="1:20" s="1" customFormat="1" ht="22.5" x14ac:dyDescent="0.25">
      <c r="A25" s="5">
        <v>4</v>
      </c>
      <c r="B25" s="18" t="s">
        <v>113</v>
      </c>
      <c r="C25" s="31">
        <v>5</v>
      </c>
      <c r="D25" s="26">
        <f t="shared" si="6"/>
        <v>0</v>
      </c>
      <c r="E25" s="27">
        <f t="shared" si="7"/>
        <v>1.5</v>
      </c>
      <c r="F25" s="28">
        <f t="shared" si="8"/>
        <v>150</v>
      </c>
      <c r="G25" s="32">
        <v>105</v>
      </c>
      <c r="H25" s="25">
        <f t="shared" si="5"/>
        <v>45</v>
      </c>
      <c r="I25" s="33">
        <v>10</v>
      </c>
      <c r="J25" s="33"/>
      <c r="K25" s="33"/>
      <c r="L25" s="33">
        <v>25</v>
      </c>
      <c r="M25" s="33"/>
      <c r="N25" s="33"/>
      <c r="O25" s="33">
        <v>10</v>
      </c>
      <c r="P25" s="33"/>
      <c r="Q25" s="34" t="s">
        <v>34</v>
      </c>
      <c r="R25" s="2" t="s">
        <v>31</v>
      </c>
      <c r="S25" s="88" t="s">
        <v>79</v>
      </c>
      <c r="T25" s="89" t="s">
        <v>114</v>
      </c>
    </row>
    <row r="26" spans="1:20" s="1" customFormat="1" ht="22.5" x14ac:dyDescent="0.25">
      <c r="A26" s="4">
        <v>5</v>
      </c>
      <c r="B26" s="18" t="s">
        <v>115</v>
      </c>
      <c r="C26" s="31">
        <v>3</v>
      </c>
      <c r="D26" s="26">
        <f t="shared" si="6"/>
        <v>0</v>
      </c>
      <c r="E26" s="27">
        <f t="shared" si="7"/>
        <v>1.5</v>
      </c>
      <c r="F26" s="28">
        <f t="shared" si="8"/>
        <v>90</v>
      </c>
      <c r="G26" s="32">
        <v>45</v>
      </c>
      <c r="H26" s="25">
        <f t="shared" si="5"/>
        <v>45</v>
      </c>
      <c r="I26" s="33">
        <v>10</v>
      </c>
      <c r="J26" s="33"/>
      <c r="K26" s="33"/>
      <c r="L26" s="33">
        <v>20</v>
      </c>
      <c r="M26" s="33"/>
      <c r="N26" s="33"/>
      <c r="O26" s="33">
        <v>15</v>
      </c>
      <c r="P26" s="33"/>
      <c r="Q26" s="34" t="s">
        <v>21</v>
      </c>
      <c r="R26" s="2" t="s">
        <v>30</v>
      </c>
      <c r="S26" s="88" t="s">
        <v>116</v>
      </c>
      <c r="T26" s="89" t="s">
        <v>146</v>
      </c>
    </row>
    <row r="27" spans="1:20" s="1" customFormat="1" x14ac:dyDescent="0.25">
      <c r="A27" s="5">
        <v>6</v>
      </c>
      <c r="B27" s="18" t="s">
        <v>91</v>
      </c>
      <c r="C27" s="31">
        <v>3</v>
      </c>
      <c r="D27" s="26">
        <f t="shared" si="6"/>
        <v>0</v>
      </c>
      <c r="E27" s="27">
        <f t="shared" si="7"/>
        <v>1.8</v>
      </c>
      <c r="F27" s="67">
        <f>G27+H27</f>
        <v>75</v>
      </c>
      <c r="G27" s="68">
        <v>30</v>
      </c>
      <c r="H27" s="25">
        <f t="shared" si="5"/>
        <v>45</v>
      </c>
      <c r="I27" s="33"/>
      <c r="J27" s="33"/>
      <c r="K27" s="33"/>
      <c r="L27" s="33">
        <v>45</v>
      </c>
      <c r="M27" s="33"/>
      <c r="N27" s="33"/>
      <c r="O27" s="33"/>
      <c r="P27" s="33"/>
      <c r="Q27" s="34"/>
      <c r="R27" s="2" t="s">
        <v>30</v>
      </c>
      <c r="S27" s="88"/>
      <c r="T27" s="89"/>
    </row>
    <row r="28" spans="1:20" s="1" customFormat="1" x14ac:dyDescent="0.25">
      <c r="A28" s="4">
        <v>7</v>
      </c>
      <c r="B28" s="18" t="s">
        <v>117</v>
      </c>
      <c r="C28" s="31">
        <v>6</v>
      </c>
      <c r="D28" s="26">
        <f t="shared" si="6"/>
        <v>0</v>
      </c>
      <c r="E28" s="27">
        <f t="shared" si="7"/>
        <v>5</v>
      </c>
      <c r="F28" s="28">
        <f t="shared" si="8"/>
        <v>180</v>
      </c>
      <c r="G28" s="32">
        <v>30</v>
      </c>
      <c r="H28" s="25">
        <f t="shared" si="5"/>
        <v>150</v>
      </c>
      <c r="I28" s="33"/>
      <c r="J28" s="33"/>
      <c r="K28" s="33"/>
      <c r="L28" s="33"/>
      <c r="M28" s="33"/>
      <c r="N28" s="33"/>
      <c r="O28" s="33">
        <v>150</v>
      </c>
      <c r="P28" s="33"/>
      <c r="Q28" s="35"/>
      <c r="R28" s="2" t="s">
        <v>30</v>
      </c>
      <c r="S28" s="88" t="s">
        <v>89</v>
      </c>
      <c r="T28" s="89" t="s">
        <v>90</v>
      </c>
    </row>
    <row r="29" spans="1:20" s="111" customFormat="1" ht="15.75" thickBot="1" x14ac:dyDescent="0.3">
      <c r="A29" s="98">
        <v>8</v>
      </c>
      <c r="B29" s="99" t="s">
        <v>92</v>
      </c>
      <c r="C29" s="100">
        <v>2</v>
      </c>
      <c r="D29" s="101">
        <f t="shared" si="6"/>
        <v>0</v>
      </c>
      <c r="E29" s="102">
        <f t="shared" si="7"/>
        <v>1</v>
      </c>
      <c r="F29" s="103">
        <f t="shared" si="8"/>
        <v>60</v>
      </c>
      <c r="G29" s="104">
        <v>30</v>
      </c>
      <c r="H29" s="105">
        <v>30</v>
      </c>
      <c r="I29" s="106"/>
      <c r="J29" s="106"/>
      <c r="K29" s="106"/>
      <c r="L29" s="106">
        <v>30</v>
      </c>
      <c r="M29" s="106"/>
      <c r="N29" s="106"/>
      <c r="O29" s="106"/>
      <c r="P29" s="106"/>
      <c r="Q29" s="107"/>
      <c r="R29" s="108" t="s">
        <v>30</v>
      </c>
      <c r="S29" s="109"/>
      <c r="T29" s="110"/>
    </row>
    <row r="30" spans="1:20" s="111" customFormat="1" ht="26.25" thickBot="1" x14ac:dyDescent="0.3">
      <c r="A30" s="112">
        <v>9</v>
      </c>
      <c r="B30" s="113" t="s">
        <v>131</v>
      </c>
      <c r="C30" s="100">
        <v>7</v>
      </c>
      <c r="D30" s="101">
        <f t="shared" si="6"/>
        <v>0</v>
      </c>
      <c r="E30" s="102">
        <f>(I30-K30+L30-N30+O30)*C30/F30</f>
        <v>6.5</v>
      </c>
      <c r="F30" s="103">
        <f t="shared" si="8"/>
        <v>210</v>
      </c>
      <c r="G30" s="104">
        <v>15</v>
      </c>
      <c r="H30" s="105">
        <v>195</v>
      </c>
      <c r="I30" s="106"/>
      <c r="J30" s="106"/>
      <c r="K30" s="106"/>
      <c r="L30" s="106">
        <v>195</v>
      </c>
      <c r="M30" s="106"/>
      <c r="N30" s="106"/>
      <c r="O30" s="106"/>
      <c r="P30" s="106"/>
      <c r="Q30" s="114"/>
      <c r="R30" s="115" t="s">
        <v>31</v>
      </c>
      <c r="S30" s="109"/>
      <c r="T30" s="110"/>
    </row>
    <row r="31" spans="1:20" ht="24" customHeight="1" thickBot="1" x14ac:dyDescent="0.3">
      <c r="A31" s="208" t="s">
        <v>136</v>
      </c>
      <c r="B31" s="209"/>
      <c r="C31" s="15">
        <f t="shared" ref="C31:P31" si="9">SUM(C22:C30)</f>
        <v>35</v>
      </c>
      <c r="D31" s="11">
        <f t="shared" si="9"/>
        <v>0.33333333333333331</v>
      </c>
      <c r="E31" s="12">
        <f t="shared" si="9"/>
        <v>20.8</v>
      </c>
      <c r="F31" s="91">
        <f t="shared" si="9"/>
        <v>1035</v>
      </c>
      <c r="G31" s="91">
        <f t="shared" si="9"/>
        <v>410</v>
      </c>
      <c r="H31" s="91">
        <f t="shared" si="9"/>
        <v>625</v>
      </c>
      <c r="I31" s="91">
        <f t="shared" si="9"/>
        <v>35</v>
      </c>
      <c r="J31" s="91">
        <f t="shared" si="9"/>
        <v>0</v>
      </c>
      <c r="K31" s="91">
        <f t="shared" si="9"/>
        <v>0</v>
      </c>
      <c r="L31" s="91">
        <f t="shared" si="9"/>
        <v>335</v>
      </c>
      <c r="M31" s="91">
        <f t="shared" si="9"/>
        <v>0</v>
      </c>
      <c r="N31" s="91">
        <f t="shared" si="9"/>
        <v>10</v>
      </c>
      <c r="O31" s="91">
        <f t="shared" si="9"/>
        <v>255</v>
      </c>
      <c r="P31" s="91">
        <f t="shared" si="9"/>
        <v>0</v>
      </c>
      <c r="Q31" s="7"/>
      <c r="R31" s="87"/>
      <c r="S31" s="21" t="s">
        <v>13</v>
      </c>
      <c r="T31" s="83" t="s">
        <v>13</v>
      </c>
    </row>
    <row r="32" spans="1:20" ht="24" customHeight="1" thickBot="1" x14ac:dyDescent="0.3">
      <c r="A32" s="208" t="s">
        <v>138</v>
      </c>
      <c r="B32" s="209"/>
      <c r="C32" s="15">
        <f>SUM(C21+C31)</f>
        <v>60</v>
      </c>
      <c r="D32" s="97">
        <f t="shared" ref="D32:P32" si="10">SUM(D21+D31)</f>
        <v>0.33333333333333331</v>
      </c>
      <c r="E32" s="97">
        <f t="shared" si="10"/>
        <v>33.103030303030302</v>
      </c>
      <c r="F32" s="15">
        <f t="shared" si="10"/>
        <v>1765</v>
      </c>
      <c r="G32" s="15">
        <f t="shared" si="10"/>
        <v>780</v>
      </c>
      <c r="H32" s="15">
        <f t="shared" si="10"/>
        <v>985</v>
      </c>
      <c r="I32" s="15">
        <f t="shared" si="10"/>
        <v>92</v>
      </c>
      <c r="J32" s="15">
        <f t="shared" si="10"/>
        <v>0</v>
      </c>
      <c r="K32" s="15">
        <f t="shared" si="10"/>
        <v>0</v>
      </c>
      <c r="L32" s="15">
        <f t="shared" si="10"/>
        <v>485</v>
      </c>
      <c r="M32" s="15">
        <f t="shared" si="10"/>
        <v>0</v>
      </c>
      <c r="N32" s="15">
        <f t="shared" si="10"/>
        <v>10</v>
      </c>
      <c r="O32" s="15">
        <f t="shared" si="10"/>
        <v>408</v>
      </c>
      <c r="P32" s="15">
        <f t="shared" si="10"/>
        <v>0</v>
      </c>
      <c r="Q32" s="7"/>
      <c r="R32" s="87"/>
      <c r="S32" s="21" t="s">
        <v>13</v>
      </c>
      <c r="T32" s="83" t="s">
        <v>13</v>
      </c>
    </row>
  </sheetData>
  <mergeCells count="44">
    <mergeCell ref="A31:B31"/>
    <mergeCell ref="A32:B32"/>
    <mergeCell ref="A1:T1"/>
    <mergeCell ref="A2:T2"/>
    <mergeCell ref="A3:T3"/>
    <mergeCell ref="A4:K4"/>
    <mergeCell ref="L4:Q4"/>
    <mergeCell ref="R4:T4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S6:S8"/>
    <mergeCell ref="T6:T8"/>
    <mergeCell ref="C7:C8"/>
    <mergeCell ref="D7:D8"/>
    <mergeCell ref="E7:E8"/>
    <mergeCell ref="H7:H8"/>
    <mergeCell ref="I7:K7"/>
    <mergeCell ref="L7:N7"/>
    <mergeCell ref="O7:Q7"/>
    <mergeCell ref="R9:R10"/>
    <mergeCell ref="S9:S10"/>
    <mergeCell ref="T9:T10"/>
    <mergeCell ref="O9:O10"/>
    <mergeCell ref="P9:P10"/>
    <mergeCell ref="Q9:Q10"/>
    <mergeCell ref="A21:B21"/>
    <mergeCell ref="K9:K10"/>
    <mergeCell ref="L9:L10"/>
    <mergeCell ref="M9:M10"/>
    <mergeCell ref="N9:N10"/>
    <mergeCell ref="A9:A10"/>
    <mergeCell ref="B9:B10"/>
    <mergeCell ref="C9:C10"/>
    <mergeCell ref="G9:G10"/>
    <mergeCell ref="I9:I10"/>
    <mergeCell ref="J9:J10"/>
  </mergeCells>
  <pageMargins left="0.7" right="0.7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1 rok</vt:lpstr>
      <vt:lpstr>2 rok</vt:lpstr>
      <vt:lpstr>'1 rok'!Tytuły_wydruku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2025-04-28T05:43:30Z</dcterms:modified>
</cp:coreProperties>
</file>