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D17D09E-A183-4FA9-BAD0-27D2E5A68D39}" xr6:coauthVersionLast="36" xr6:coauthVersionMax="36" xr10:uidLastSave="{00000000-0000-0000-0000-000000000000}"/>
  <bookViews>
    <workbookView xWindow="0" yWindow="0" windowWidth="23040" windowHeight="7905" activeTab="1" xr2:uid="{00000000-000D-0000-FFFF-FFFF00000000}"/>
  </bookViews>
  <sheets>
    <sheet name="I rok" sheetId="4" r:id="rId1"/>
    <sheet name="II rok" sheetId="5" r:id="rId2"/>
  </sheets>
  <definedNames>
    <definedName name="_xlnm.Print_Area" localSheetId="0">'I rok'!$A$1:$T$41</definedName>
    <definedName name="_xlnm.Print_Area" localSheetId="1">'II rok'!$A$1:$T$39</definedName>
    <definedName name="_xlnm.Print_Titles" localSheetId="0">'I rok'!$6:$8</definedName>
    <definedName name="_xlnm.Print_Titles" localSheetId="1">'II rok'!$6:$8</definedName>
  </definedNames>
  <calcPr calcId="191029"/>
</workbook>
</file>

<file path=xl/calcChain.xml><?xml version="1.0" encoding="utf-8"?>
<calcChain xmlns="http://schemas.openxmlformats.org/spreadsheetml/2006/main">
  <c r="F35" i="5" l="1"/>
  <c r="F36" i="5"/>
  <c r="G24" i="4" l="1"/>
  <c r="H24" i="4"/>
  <c r="I24" i="4"/>
  <c r="J24" i="4"/>
  <c r="K24" i="4"/>
  <c r="L24" i="4"/>
  <c r="F36" i="4"/>
  <c r="F34" i="5" l="1"/>
  <c r="H11" i="5" l="1"/>
  <c r="F11" i="5" s="1"/>
  <c r="H12" i="5"/>
  <c r="H13" i="5"/>
  <c r="F13" i="5" s="1"/>
  <c r="H14" i="5"/>
  <c r="F14" i="5" s="1"/>
  <c r="H15" i="5"/>
  <c r="F15" i="5" s="1"/>
  <c r="H16" i="5"/>
  <c r="F16" i="5" s="1"/>
  <c r="H17" i="5"/>
  <c r="F17" i="5" s="1"/>
  <c r="H18" i="5"/>
  <c r="F18" i="5" s="1"/>
  <c r="H19" i="5"/>
  <c r="F19" i="5" s="1"/>
  <c r="H20" i="5"/>
  <c r="F20" i="5" s="1"/>
  <c r="H21" i="5"/>
  <c r="F21" i="5" s="1"/>
  <c r="C22" i="5"/>
  <c r="G22" i="5"/>
  <c r="I22" i="5"/>
  <c r="I39" i="5" s="1"/>
  <c r="J22" i="5"/>
  <c r="K22" i="5"/>
  <c r="L22" i="5"/>
  <c r="M22" i="5"/>
  <c r="N22" i="5"/>
  <c r="O22" i="5"/>
  <c r="P22" i="5"/>
  <c r="F23" i="5"/>
  <c r="D23" i="5" s="1"/>
  <c r="H23" i="5"/>
  <c r="H24" i="5"/>
  <c r="F24" i="5" s="1"/>
  <c r="D24" i="5" s="1"/>
  <c r="H25" i="5"/>
  <c r="F25" i="5" s="1"/>
  <c r="D25" i="5" s="1"/>
  <c r="F26" i="5"/>
  <c r="D26" i="5" s="1"/>
  <c r="H26" i="5"/>
  <c r="H27" i="5"/>
  <c r="F27" i="5" s="1"/>
  <c r="D27" i="5" s="1"/>
  <c r="H28" i="5"/>
  <c r="F28" i="5" s="1"/>
  <c r="D28" i="5" s="1"/>
  <c r="F29" i="5"/>
  <c r="D29" i="5" s="1"/>
  <c r="H29" i="5"/>
  <c r="H30" i="5"/>
  <c r="F30" i="5" s="1"/>
  <c r="D30" i="5" s="1"/>
  <c r="H31" i="5"/>
  <c r="F31" i="5" s="1"/>
  <c r="D31" i="5" s="1"/>
  <c r="F32" i="5"/>
  <c r="D32" i="5" s="1"/>
  <c r="H32" i="5"/>
  <c r="C33" i="5"/>
  <c r="G33" i="5"/>
  <c r="I33" i="5"/>
  <c r="J33" i="5"/>
  <c r="K33" i="5"/>
  <c r="L33" i="5"/>
  <c r="M33" i="5"/>
  <c r="M39" i="5" s="1"/>
  <c r="N33" i="5"/>
  <c r="O33" i="5"/>
  <c r="P33" i="5"/>
  <c r="D34" i="5"/>
  <c r="E34" i="5"/>
  <c r="D35" i="5"/>
  <c r="E35" i="5"/>
  <c r="H36" i="5"/>
  <c r="H37" i="5"/>
  <c r="F37" i="5" s="1"/>
  <c r="C38" i="5"/>
  <c r="G38" i="5"/>
  <c r="I38" i="5"/>
  <c r="J38" i="5"/>
  <c r="K38" i="5"/>
  <c r="L38" i="5"/>
  <c r="M38" i="5"/>
  <c r="N38" i="5"/>
  <c r="O38" i="5"/>
  <c r="P38" i="5"/>
  <c r="P39" i="5" s="1"/>
  <c r="L39" i="5"/>
  <c r="N39" i="5"/>
  <c r="J39" i="5" l="1"/>
  <c r="H33" i="5"/>
  <c r="O39" i="5"/>
  <c r="H22" i="5"/>
  <c r="G39" i="5"/>
  <c r="C39" i="5"/>
  <c r="H38" i="5"/>
  <c r="K39" i="5"/>
  <c r="D33" i="5"/>
  <c r="D18" i="5"/>
  <c r="E18" i="5"/>
  <c r="E17" i="5"/>
  <c r="D17" i="5"/>
  <c r="D16" i="5"/>
  <c r="E16" i="5"/>
  <c r="E15" i="5"/>
  <c r="D15" i="5"/>
  <c r="D14" i="5"/>
  <c r="E14" i="5"/>
  <c r="E21" i="5"/>
  <c r="D21" i="5"/>
  <c r="E13" i="5"/>
  <c r="D13" i="5"/>
  <c r="E37" i="5"/>
  <c r="D20" i="5"/>
  <c r="E20" i="5"/>
  <c r="D36" i="5"/>
  <c r="E36" i="5"/>
  <c r="F38" i="5"/>
  <c r="E19" i="5"/>
  <c r="D19" i="5"/>
  <c r="E11" i="5"/>
  <c r="D11" i="5"/>
  <c r="E32" i="5"/>
  <c r="E30" i="5"/>
  <c r="E28" i="5"/>
  <c r="E26" i="5"/>
  <c r="E24" i="5"/>
  <c r="F12" i="5"/>
  <c r="F22" i="5" s="1"/>
  <c r="F33" i="5"/>
  <c r="E31" i="5"/>
  <c r="E29" i="5"/>
  <c r="E27" i="5"/>
  <c r="E25" i="5"/>
  <c r="E23" i="5"/>
  <c r="H12" i="4"/>
  <c r="F12" i="4" s="1"/>
  <c r="H13" i="4"/>
  <c r="F13" i="4" s="1"/>
  <c r="H14" i="4"/>
  <c r="F14" i="4" s="1"/>
  <c r="H15" i="4"/>
  <c r="F15" i="4" s="1"/>
  <c r="H16" i="4"/>
  <c r="F16" i="4" s="1"/>
  <c r="H17" i="4"/>
  <c r="F17" i="4" s="1"/>
  <c r="H18" i="4"/>
  <c r="F18" i="4" s="1"/>
  <c r="H19" i="4"/>
  <c r="F19" i="4" s="1"/>
  <c r="H20" i="4"/>
  <c r="F20" i="4" s="1"/>
  <c r="H21" i="4"/>
  <c r="F21" i="4" s="1"/>
  <c r="H22" i="4"/>
  <c r="F22" i="4" s="1"/>
  <c r="H23" i="4"/>
  <c r="C24" i="4"/>
  <c r="M24" i="4"/>
  <c r="N24" i="4"/>
  <c r="O24" i="4"/>
  <c r="P24" i="4"/>
  <c r="H25" i="4"/>
  <c r="F25" i="4" s="1"/>
  <c r="H26" i="4"/>
  <c r="F26" i="4" s="1"/>
  <c r="H27" i="4"/>
  <c r="F27" i="4" s="1"/>
  <c r="H28" i="4"/>
  <c r="F28" i="4" s="1"/>
  <c r="H29" i="4"/>
  <c r="F29" i="4" s="1"/>
  <c r="H30" i="4"/>
  <c r="F30" i="4" s="1"/>
  <c r="H31" i="4"/>
  <c r="F31" i="4" s="1"/>
  <c r="H32" i="4"/>
  <c r="F32" i="4" s="1"/>
  <c r="H33" i="4"/>
  <c r="F33" i="4" s="1"/>
  <c r="H34" i="4"/>
  <c r="F34" i="4" s="1"/>
  <c r="C35" i="4"/>
  <c r="G35" i="4"/>
  <c r="I35" i="4"/>
  <c r="J35" i="4"/>
  <c r="K35" i="4"/>
  <c r="L35" i="4"/>
  <c r="M35" i="4"/>
  <c r="N35" i="4"/>
  <c r="O35" i="4"/>
  <c r="P35" i="4"/>
  <c r="H36" i="4"/>
  <c r="D36" i="4" s="1"/>
  <c r="D37" i="4"/>
  <c r="E37" i="4"/>
  <c r="H37" i="4"/>
  <c r="H38" i="4"/>
  <c r="F38" i="4" s="1"/>
  <c r="H39" i="4"/>
  <c r="F39" i="4" s="1"/>
  <c r="C40" i="4"/>
  <c r="G40" i="4"/>
  <c r="I40" i="4"/>
  <c r="J40" i="4"/>
  <c r="K40" i="4"/>
  <c r="L40" i="4"/>
  <c r="M40" i="4"/>
  <c r="N40" i="4"/>
  <c r="O40" i="4"/>
  <c r="P40" i="4"/>
  <c r="H40" i="4" l="1"/>
  <c r="E36" i="4"/>
  <c r="N41" i="4"/>
  <c r="M41" i="4"/>
  <c r="L41" i="4"/>
  <c r="K41" i="4"/>
  <c r="C41" i="4"/>
  <c r="O41" i="4"/>
  <c r="F39" i="5"/>
  <c r="G41" i="4"/>
  <c r="J41" i="4"/>
  <c r="D39" i="4"/>
  <c r="E39" i="4"/>
  <c r="H35" i="4"/>
  <c r="E38" i="5"/>
  <c r="P41" i="4"/>
  <c r="D38" i="5"/>
  <c r="H39" i="5"/>
  <c r="E33" i="5"/>
  <c r="D12" i="5"/>
  <c r="D22" i="5" s="1"/>
  <c r="E12" i="5"/>
  <c r="E22" i="5"/>
  <c r="D26" i="4"/>
  <c r="E26" i="4"/>
  <c r="D19" i="4"/>
  <c r="E19" i="4"/>
  <c r="D32" i="4"/>
  <c r="E32" i="4"/>
  <c r="D17" i="4"/>
  <c r="E17" i="4"/>
  <c r="D33" i="4"/>
  <c r="E33" i="4"/>
  <c r="D31" i="4"/>
  <c r="E31" i="4"/>
  <c r="D16" i="4"/>
  <c r="E16" i="4"/>
  <c r="D27" i="4"/>
  <c r="E27" i="4"/>
  <c r="D20" i="4"/>
  <c r="E20" i="4"/>
  <c r="D34" i="4"/>
  <c r="E34" i="4"/>
  <c r="D18" i="4"/>
  <c r="E18" i="4"/>
  <c r="D29" i="4"/>
  <c r="E29" i="4"/>
  <c r="D14" i="4"/>
  <c r="E14" i="4"/>
  <c r="D12" i="4"/>
  <c r="E12" i="4"/>
  <c r="D25" i="4"/>
  <c r="E25" i="4"/>
  <c r="F35" i="4"/>
  <c r="D30" i="4"/>
  <c r="E30" i="4"/>
  <c r="D15" i="4"/>
  <c r="E15" i="4"/>
  <c r="D22" i="4"/>
  <c r="E22" i="4"/>
  <c r="F40" i="4"/>
  <c r="D38" i="4"/>
  <c r="E38" i="4"/>
  <c r="D28" i="4"/>
  <c r="E28" i="4"/>
  <c r="D21" i="4"/>
  <c r="E21" i="4"/>
  <c r="D13" i="4"/>
  <c r="E13" i="4"/>
  <c r="F23" i="4"/>
  <c r="D39" i="5" l="1"/>
  <c r="E40" i="4"/>
  <c r="D40" i="4"/>
  <c r="E39" i="5"/>
  <c r="D35" i="4"/>
  <c r="D23" i="4"/>
  <c r="E23" i="4"/>
  <c r="E35" i="4"/>
  <c r="H11" i="4"/>
  <c r="H41" i="4" s="1"/>
  <c r="I41" i="4"/>
  <c r="F11" i="4" l="1"/>
  <c r="F24" i="4" l="1"/>
  <c r="F41" i="4" s="1"/>
  <c r="D11" i="4"/>
  <c r="D24" i="4" s="1"/>
  <c r="D41" i="4" s="1"/>
  <c r="E11" i="4"/>
  <c r="E24" i="4" s="1"/>
  <c r="E41" i="4" s="1"/>
</calcChain>
</file>

<file path=xl/sharedStrings.xml><?xml version="1.0" encoding="utf-8"?>
<sst xmlns="http://schemas.openxmlformats.org/spreadsheetml/2006/main" count="310" uniqueCount="146">
  <si>
    <t>RAZEM I ROK</t>
  </si>
  <si>
    <t>RAZEM PDW:</t>
  </si>
  <si>
    <t>zaliczenie</t>
  </si>
  <si>
    <t>A</t>
  </si>
  <si>
    <t>B</t>
  </si>
  <si>
    <t>pracownia specjalistyczna</t>
  </si>
  <si>
    <t>praktyki śródroczne</t>
  </si>
  <si>
    <t>fakultet</t>
  </si>
  <si>
    <t>RAZEM 2 SEMESTR:</t>
  </si>
  <si>
    <t>zaburzenia słuchu po leczeniu onkologicznym (chemio- i radioterapia)</t>
  </si>
  <si>
    <t>egzamin</t>
  </si>
  <si>
    <t>C</t>
  </si>
  <si>
    <t>skryning słuchowy</t>
  </si>
  <si>
    <t>język angielski specjalistyczny</t>
  </si>
  <si>
    <t>przetwarzanie sygnału akustycznego w aparacie słuchowym</t>
  </si>
  <si>
    <t>podstawy audiologii pediatrycznej i wieku szkolnego</t>
  </si>
  <si>
    <t>neurofizjologia i topodiagnostyka układu słuchowego</t>
  </si>
  <si>
    <t>język migowy</t>
  </si>
  <si>
    <t>elementy audiologii geriatrycznej</t>
  </si>
  <si>
    <t>dobór i dopasowanie aparatu słuchowego</t>
  </si>
  <si>
    <t>biofizyka medyczna</t>
  </si>
  <si>
    <t>RAZEM 1 SEMESTR:</t>
  </si>
  <si>
    <t>zastosowania metod statystycznych w protetyce słuchu</t>
  </si>
  <si>
    <t>szkolenie BHP</t>
  </si>
  <si>
    <t>szkolenie z praw i obowiązków studenta</t>
  </si>
  <si>
    <t>metody współczesnej otoplastyki</t>
  </si>
  <si>
    <t>fizjologia i patofizjologia procesu komunikatywnego</t>
  </si>
  <si>
    <t>budowa i miernictwo aparatów słuchowych</t>
  </si>
  <si>
    <t>badania elektrofizjologiczne w zaburzeniach słuchu</t>
  </si>
  <si>
    <t>biomateriały w protetyce słuchu</t>
  </si>
  <si>
    <t>audiometria tonalna</t>
  </si>
  <si>
    <t>audiometria mowy</t>
  </si>
  <si>
    <t>anatomia głowy i szyi oraz układu słuchowego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</si>
  <si>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</si>
  <si>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</si>
  <si>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</si>
  <si>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</si>
  <si>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</si>
  <si>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</si>
  <si>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</si>
  <si>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</si>
  <si>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</si>
  <si>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</si>
  <si>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</si>
  <si>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</si>
  <si>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</si>
  <si>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</si>
  <si>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</si>
  <si>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</si>
  <si>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</si>
  <si>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</si>
  <si>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</si>
  <si>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</si>
  <si>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</si>
  <si>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</si>
  <si>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</si>
  <si>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</si>
  <si>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4</t>
  </si>
  <si>
    <t>forma studiów: stacjonarne</t>
  </si>
  <si>
    <t>poziom studiów: drugiego stopnia</t>
  </si>
  <si>
    <t>semestr: 1 i 2</t>
  </si>
  <si>
    <t>rok studiów: I</t>
  </si>
  <si>
    <t>Wydział Medyczny</t>
  </si>
  <si>
    <t>KIERUNEK STUDIÓW: protetyka słuchu</t>
  </si>
  <si>
    <t>RAZEM II ROK</t>
  </si>
  <si>
    <t>pracownia magisterska</t>
  </si>
  <si>
    <t>seminarium magisterskie</t>
  </si>
  <si>
    <t>praktyka śródroczna</t>
  </si>
  <si>
    <t>fakultety</t>
  </si>
  <si>
    <t>przygotowanie pracy magisterskiej i przygotowanie do egzaminu dyplomowego</t>
  </si>
  <si>
    <t>zarządzanie w praktyce protetyka słuchu</t>
  </si>
  <si>
    <t>rehabilitacja słuchu i trening słuchowy</t>
  </si>
  <si>
    <t>rozwój medycyny z uwzględnieniem dziejów akustyki, otologii i audiologii</t>
  </si>
  <si>
    <t>pozaotolaryngologiczne uwarunkowania zaburzeń słuchu</t>
  </si>
  <si>
    <t>higiena pracy protetyka słuchu</t>
  </si>
  <si>
    <t>elementy nauk społecznych – osoba niepełnosprawna w społeczeństwie</t>
  </si>
  <si>
    <t>ekologiczne aspekty profilaktyki narządu słuchu</t>
  </si>
  <si>
    <t>wybrane aspekty elektroakustyki</t>
  </si>
  <si>
    <t>psychologia rozwojowa dziecka z wadami słuchu i wzroku</t>
  </si>
  <si>
    <t>rehabilitacja słuchowa osób słabo widzących i niewidomych</t>
  </si>
  <si>
    <t>praktyczne aspekty protezowania słuchu</t>
  </si>
  <si>
    <t>podstawy diagnostyki i terapii szumów usznych</t>
  </si>
  <si>
    <t>psychoakustyka</t>
  </si>
  <si>
    <t>podstawy fizyczne metod obrazowania w medycynie</t>
  </si>
  <si>
    <t>kliniczne dopasowanie aparatu słuchowego</t>
  </si>
  <si>
    <t>implanty układu słuchowego</t>
  </si>
  <si>
    <t>filozofia z etyką</t>
  </si>
  <si>
    <t>semestr: 3 i 4</t>
  </si>
  <si>
    <t>rok studiów: II</t>
  </si>
  <si>
    <t>jednostka prowadząca</t>
  </si>
  <si>
    <t>koordynator zajęć/grupy zajęć</t>
  </si>
  <si>
    <t>dr M. Urbaniak-Olejnik</t>
  </si>
  <si>
    <t>dr A. Majewska</t>
  </si>
  <si>
    <t>dr hab. P. Świdziński</t>
  </si>
  <si>
    <t>prof. L. Kubisz</t>
  </si>
  <si>
    <t>dr hab. D. Hojan-Jezierska</t>
  </si>
  <si>
    <t>mgr A. Radek</t>
  </si>
  <si>
    <t>dr hab. W. Warchoł</t>
  </si>
  <si>
    <t>dr M. Nowosadko</t>
  </si>
  <si>
    <t>dr hab. A. Sekula</t>
  </si>
  <si>
    <t>prof. W. Golusiński</t>
  </si>
  <si>
    <t>dr B. Bilińska</t>
  </si>
  <si>
    <t>dr J. Czekajewska</t>
  </si>
  <si>
    <t>dr hab. M. Karlik</t>
  </si>
  <si>
    <t>dr D. Komar</t>
  </si>
  <si>
    <t>dr O. Stieler</t>
  </si>
  <si>
    <t>dr hab. A. Marcinkowska-Gapińska</t>
  </si>
  <si>
    <t>prof. A. Magowska</t>
  </si>
  <si>
    <t>dr A. Lewicka-Rabska</t>
  </si>
  <si>
    <t>Zakład Protetyki Słuchu</t>
  </si>
  <si>
    <t>Zakład Optometrii</t>
  </si>
  <si>
    <t>Studium Języków Obcych</t>
  </si>
  <si>
    <t>Zakład Biofizyki</t>
  </si>
  <si>
    <t>Kat. i Kl. Foniatrii i Audiologii</t>
  </si>
  <si>
    <t>Kat. i kl. Chirurii Głowy, Szyi  i Onkologii Laryngologicznej</t>
  </si>
  <si>
    <t>Inspektorat BHP</t>
  </si>
  <si>
    <t>RUSS</t>
  </si>
  <si>
    <t>Katedra i Zakład Chemii Medycznej i Medycyny Laboratoryjnej</t>
  </si>
  <si>
    <t>Kat.i Zakł Historii i Filozofii Nauk Med..</t>
  </si>
  <si>
    <t>Katedra Nauk Społecznych i Humanistycznych</t>
  </si>
  <si>
    <t>Zakład Pielęgniarstwa Psychiatrycznego</t>
  </si>
  <si>
    <t>dr W. Loba</t>
  </si>
  <si>
    <t>dr hab.. D. Hojan-Jezierska</t>
  </si>
  <si>
    <t>dr hab.. Jan Domaradzki</t>
  </si>
  <si>
    <t>elementy informatyki w protetyce słuchu/zastosowanie informatyki w protetyce słuchu (Z)</t>
  </si>
  <si>
    <t xml:space="preserve">RAMOWY PLAN STUDIÓW </t>
  </si>
  <si>
    <t>dr  K. Strzyżewski</t>
  </si>
  <si>
    <t>P. Czudaj</t>
  </si>
  <si>
    <t>Zakł. Protetyki Słuchu</t>
  </si>
  <si>
    <t>dr hab. R. Wójciak</t>
  </si>
  <si>
    <t>Zaklad Protetyki Słuchu</t>
  </si>
  <si>
    <t>Kat. i Zakł. Profilaktyki Zdrowotnej</t>
  </si>
  <si>
    <t>dr B. Maciejewska</t>
  </si>
  <si>
    <t>drB. Maciejewska</t>
  </si>
  <si>
    <t xml:space="preserve">dr Olgierd Stieler  </t>
  </si>
  <si>
    <t>dr Olgierd Stieler</t>
  </si>
  <si>
    <t>mgr Sandra Ren</t>
  </si>
  <si>
    <t>dr M. Janus- Kubiak</t>
  </si>
  <si>
    <t>prof. D. Hojan- Jezierska</t>
  </si>
  <si>
    <t>Zakład Anatomii Prawidłowej</t>
  </si>
  <si>
    <t>prof.. Agnieszka Przystańska</t>
  </si>
  <si>
    <r>
      <t>protezowanie słuchu u dzieci w wieku 0–4 lat</t>
    </r>
    <r>
      <rPr>
        <b/>
        <sz val="8"/>
        <color rgb="FFFF0000"/>
        <rFont val="Calibri"/>
        <family val="2"/>
        <charset val="238"/>
        <scheme val="minor"/>
      </rPr>
      <t xml:space="preserve"> </t>
    </r>
  </si>
  <si>
    <t>współczesne metody diagnostyki zmysłu słuchu</t>
  </si>
  <si>
    <t xml:space="preserve">urządzenia wspomagające słyszenie </t>
  </si>
  <si>
    <t>od naboru: 2024/2025</t>
  </si>
  <si>
    <t xml:space="preserve">poziom studiów: drugiego stopnia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</si>
</sst>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NumberFormat="1" applyFont="1" applyFill="1" applyBorder="1" applyAlignment="1">
      <alignment horizontal="center" vertical="center" wrapText="1"/>
    </xf>
    <xf numFmtId="0" fontId="3" fillId="4" borderId="35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56" xfId="0" applyFill="1" applyBorder="1"/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7" xfId="0" applyFill="1" applyBorder="1" applyAlignment="1">
      <alignment horizontal="left"/>
    </xf>
    <xf numFmtId="0" fontId="3" fillId="4" borderId="40" xfId="0" applyFont="1" applyFill="1" applyBorder="1" applyAlignment="1">
      <alignment horizontal="left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13" fillId="3" borderId="29" xfId="0" applyNumberFormat="1" applyFont="1" applyFill="1" applyBorder="1" applyAlignment="1">
      <alignment horizontal="center" vertical="center" wrapText="1"/>
    </xf>
    <xf numFmtId="0" fontId="13" fillId="3" borderId="28" xfId="0" applyNumberFormat="1" applyFont="1" applyFill="1" applyBorder="1" applyAlignment="1">
      <alignment horizontal="center" vertical="center" wrapText="1"/>
    </xf>
    <xf numFmtId="0" fontId="13" fillId="3" borderId="27" xfId="0" applyNumberFormat="1" applyFont="1" applyFill="1" applyBorder="1" applyAlignment="1">
      <alignment horizontal="center" vertical="center" wrapText="1"/>
    </xf>
    <xf numFmtId="0" fontId="13" fillId="3" borderId="31" xfId="0" applyNumberFormat="1" applyFont="1" applyFill="1" applyBorder="1" applyAlignment="1">
      <alignment horizontal="center" vertical="center" wrapText="1"/>
    </xf>
    <xf numFmtId="0" fontId="14" fillId="3" borderId="20" xfId="0" applyNumberFormat="1" applyFont="1" applyFill="1" applyBorder="1" applyAlignment="1">
      <alignment horizontal="center" vertical="center" wrapText="1"/>
    </xf>
    <xf numFmtId="0" fontId="14" fillId="3" borderId="23" xfId="0" applyNumberFormat="1" applyFont="1" applyFill="1" applyBorder="1" applyAlignment="1">
      <alignment horizontal="center" vertical="center" wrapText="1"/>
    </xf>
    <xf numFmtId="0" fontId="14" fillId="3" borderId="22" xfId="0" applyNumberFormat="1" applyFont="1" applyFill="1" applyBorder="1" applyAlignment="1">
      <alignment horizontal="center" vertical="center" wrapText="1"/>
    </xf>
    <xf numFmtId="0" fontId="14" fillId="3" borderId="25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55" xfId="0" applyFont="1" applyFill="1" applyBorder="1" applyAlignment="1">
      <alignment horizontal="left" vertical="center" wrapText="1"/>
    </xf>
    <xf numFmtId="0" fontId="15" fillId="3" borderId="29" xfId="0" applyNumberFormat="1" applyFont="1" applyFill="1" applyBorder="1" applyAlignment="1">
      <alignment horizontal="center" vertical="center" wrapText="1"/>
    </xf>
    <xf numFmtId="0" fontId="15" fillId="3" borderId="28" xfId="0" applyNumberFormat="1" applyFont="1" applyFill="1" applyBorder="1" applyAlignment="1">
      <alignment horizontal="center" vertical="center" wrapText="1"/>
    </xf>
    <xf numFmtId="0" fontId="15" fillId="3" borderId="27" xfId="0" applyNumberFormat="1" applyFont="1" applyFill="1" applyBorder="1" applyAlignment="1">
      <alignment horizontal="center" vertical="center" wrapText="1"/>
    </xf>
    <xf numFmtId="0" fontId="15" fillId="3" borderId="31" xfId="0" applyNumberFormat="1" applyFont="1" applyFill="1" applyBorder="1" applyAlignment="1">
      <alignment horizontal="center" vertical="center" wrapText="1"/>
    </xf>
    <xf numFmtId="0" fontId="16" fillId="3" borderId="20" xfId="0" applyNumberFormat="1" applyFont="1" applyFill="1" applyBorder="1" applyAlignment="1">
      <alignment horizontal="center" vertical="center" wrapText="1"/>
    </xf>
    <xf numFmtId="0" fontId="16" fillId="3" borderId="23" xfId="0" applyNumberFormat="1" applyFont="1" applyFill="1" applyBorder="1" applyAlignment="1">
      <alignment horizontal="center" vertical="center" wrapText="1"/>
    </xf>
    <xf numFmtId="0" fontId="16" fillId="3" borderId="22" xfId="0" applyNumberFormat="1" applyFont="1" applyFill="1" applyBorder="1" applyAlignment="1">
      <alignment horizontal="center" vertical="center" wrapText="1"/>
    </xf>
    <xf numFmtId="0" fontId="16" fillId="3" borderId="25" xfId="0" applyNumberFormat="1" applyFont="1" applyFill="1" applyBorder="1" applyAlignment="1">
      <alignment horizontal="center" vertical="center" wrapText="1"/>
    </xf>
    <xf numFmtId="2" fontId="16" fillId="0" borderId="14" xfId="0" applyNumberFormat="1" applyFont="1" applyBorder="1" applyAlignment="1">
      <alignment horizontal="center" vertical="center" wrapText="1"/>
    </xf>
    <xf numFmtId="2" fontId="16" fillId="0" borderId="13" xfId="1" applyNumberFormat="1" applyFont="1" applyBorder="1" applyAlignment="1">
      <alignment horizontal="center" vertical="center" wrapText="1"/>
    </xf>
    <xf numFmtId="0" fontId="16" fillId="0" borderId="12" xfId="0" applyNumberFormat="1" applyFont="1" applyBorder="1" applyAlignment="1">
      <alignment horizontal="center" vertical="center" wrapText="1"/>
    </xf>
    <xf numFmtId="0" fontId="16" fillId="0" borderId="11" xfId="0" applyNumberFormat="1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0" fontId="16" fillId="0" borderId="10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left" vertical="center" wrapText="1"/>
    </xf>
    <xf numFmtId="0" fontId="16" fillId="4" borderId="55" xfId="0" applyFont="1" applyFill="1" applyBorder="1" applyAlignment="1">
      <alignment horizontal="left" vertical="center" wrapText="1"/>
    </xf>
    <xf numFmtId="0" fontId="16" fillId="5" borderId="9" xfId="0" applyFont="1" applyFill="1" applyBorder="1" applyAlignment="1">
      <alignment horizontal="left" vertical="center" wrapText="1"/>
    </xf>
    <xf numFmtId="0" fontId="17" fillId="0" borderId="10" xfId="0" applyNumberFormat="1" applyFont="1" applyBorder="1"/>
    <xf numFmtId="0" fontId="16" fillId="4" borderId="40" xfId="0" applyFont="1" applyFill="1" applyBorder="1" applyAlignment="1">
      <alignment horizontal="left"/>
    </xf>
    <xf numFmtId="0" fontId="17" fillId="0" borderId="10" xfId="0" applyNumberFormat="1" applyFont="1" applyBorder="1" applyAlignment="1">
      <alignment horizontal="center"/>
    </xf>
    <xf numFmtId="0" fontId="17" fillId="0" borderId="20" xfId="0" applyNumberFormat="1" applyFont="1" applyBorder="1"/>
    <xf numFmtId="0" fontId="16" fillId="4" borderId="54" xfId="0" applyFont="1" applyFill="1" applyBorder="1" applyAlignment="1">
      <alignment horizontal="left"/>
    </xf>
    <xf numFmtId="2" fontId="18" fillId="2" borderId="3" xfId="0" applyNumberFormat="1" applyFont="1" applyFill="1" applyBorder="1" applyAlignment="1">
      <alignment horizontal="center"/>
    </xf>
    <xf numFmtId="2" fontId="18" fillId="2" borderId="2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18" fillId="2" borderId="3" xfId="0" applyNumberFormat="1" applyFont="1" applyFill="1" applyBorder="1" applyAlignment="1">
      <alignment horizontal="center"/>
    </xf>
    <xf numFmtId="0" fontId="18" fillId="2" borderId="19" xfId="0" applyNumberFormat="1" applyFont="1" applyFill="1" applyBorder="1" applyAlignment="1">
      <alignment horizontal="center"/>
    </xf>
    <xf numFmtId="0" fontId="17" fillId="2" borderId="3" xfId="0" applyFont="1" applyFill="1" applyBorder="1"/>
    <xf numFmtId="0" fontId="17" fillId="2" borderId="1" xfId="0" applyFont="1" applyFill="1" applyBorder="1"/>
    <xf numFmtId="0" fontId="17" fillId="2" borderId="3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6" fillId="4" borderId="10" xfId="0" applyFont="1" applyFill="1" applyBorder="1" applyAlignment="1">
      <alignment horizontal="left" vertical="center" wrapText="1"/>
    </xf>
    <xf numFmtId="0" fontId="18" fillId="2" borderId="4" xfId="0" applyNumberFormat="1" applyFont="1" applyFill="1" applyBorder="1" applyAlignment="1">
      <alignment horizontal="center"/>
    </xf>
    <xf numFmtId="0" fontId="18" fillId="2" borderId="6" xfId="0" applyNumberFormat="1" applyFont="1" applyFill="1" applyBorder="1" applyAlignment="1">
      <alignment horizontal="center"/>
    </xf>
    <xf numFmtId="0" fontId="18" fillId="2" borderId="7" xfId="0" applyNumberFormat="1" applyFont="1" applyFill="1" applyBorder="1" applyAlignment="1">
      <alignment horizontal="center"/>
    </xf>
    <xf numFmtId="0" fontId="19" fillId="0" borderId="10" xfId="0" applyNumberFormat="1" applyFont="1" applyBorder="1" applyAlignment="1">
      <alignment horizontal="center" vertical="center"/>
    </xf>
    <xf numFmtId="2" fontId="18" fillId="2" borderId="6" xfId="0" applyNumberFormat="1" applyFont="1" applyFill="1" applyBorder="1" applyAlignment="1">
      <alignment horizontal="center"/>
    </xf>
    <xf numFmtId="0" fontId="18" fillId="2" borderId="5" xfId="0" applyNumberFormat="1" applyFont="1" applyFill="1" applyBorder="1" applyAlignment="1">
      <alignment horizontal="center"/>
    </xf>
    <xf numFmtId="0" fontId="17" fillId="2" borderId="2" xfId="0" applyFont="1" applyFill="1" applyBorder="1"/>
    <xf numFmtId="0" fontId="17" fillId="2" borderId="7" xfId="0" applyFont="1" applyFill="1" applyBorder="1" applyAlignment="1">
      <alignment horizontal="left" vertical="center"/>
    </xf>
    <xf numFmtId="0" fontId="17" fillId="2" borderId="56" xfId="0" applyFont="1" applyFill="1" applyBorder="1"/>
    <xf numFmtId="0" fontId="17" fillId="2" borderId="57" xfId="0" applyFont="1" applyFill="1" applyBorder="1"/>
    <xf numFmtId="0" fontId="17" fillId="0" borderId="0" xfId="0" applyNumberFormat="1" applyFont="1"/>
    <xf numFmtId="0" fontId="17" fillId="0" borderId="0" xfId="0" applyFont="1"/>
    <xf numFmtId="0" fontId="14" fillId="0" borderId="14" xfId="0" applyNumberFormat="1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50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54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2" fillId="2" borderId="48" xfId="0" applyFont="1" applyFill="1" applyBorder="1" applyAlignment="1">
      <alignment horizontal="center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3" fillId="4" borderId="42" xfId="0" applyNumberFormat="1" applyFont="1" applyFill="1" applyBorder="1" applyAlignment="1">
      <alignment horizontal="center" vertical="center"/>
    </xf>
    <xf numFmtId="0" fontId="3" fillId="4" borderId="41" xfId="0" applyNumberFormat="1" applyFont="1" applyFill="1" applyBorder="1" applyAlignment="1">
      <alignment horizontal="center" vertical="center"/>
    </xf>
    <xf numFmtId="0" fontId="3" fillId="4" borderId="40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1" fillId="4" borderId="15" xfId="0" applyNumberFormat="1" applyFont="1" applyFill="1" applyBorder="1" applyAlignment="1">
      <alignment horizontal="center" vertical="center" wrapText="1"/>
    </xf>
    <xf numFmtId="0" fontId="11" fillId="4" borderId="36" xfId="0" applyNumberFormat="1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12" fillId="2" borderId="47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2" borderId="44" xfId="0" applyFont="1" applyFill="1" applyBorder="1" applyAlignment="1">
      <alignment horizontal="center"/>
    </xf>
    <xf numFmtId="0" fontId="2" fillId="0" borderId="47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12" fillId="0" borderId="53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5" fillId="3" borderId="29" xfId="0" applyNumberFormat="1" applyFont="1" applyFill="1" applyBorder="1" applyAlignment="1">
      <alignment horizontal="center" vertical="center" wrapText="1"/>
    </xf>
    <xf numFmtId="0" fontId="15" fillId="3" borderId="20" xfId="0" applyNumberFormat="1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 wrapText="1"/>
    </xf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11" fillId="2" borderId="35" xfId="0" applyNumberFormat="1" applyFont="1" applyFill="1" applyBorder="1" applyAlignment="1">
      <alignment horizontal="center" vertical="center" wrapText="1"/>
    </xf>
    <xf numFmtId="0" fontId="11" fillId="2" borderId="37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30" xfId="0" applyNumberFormat="1" applyFont="1" applyFill="1" applyBorder="1" applyAlignment="1">
      <alignment horizontal="center" vertical="center" wrapText="1"/>
    </xf>
    <xf numFmtId="0" fontId="15" fillId="3" borderId="2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31" xfId="0" applyNumberFormat="1" applyFont="1" applyFill="1" applyBorder="1" applyAlignment="1">
      <alignment horizontal="center" vertical="center" wrapText="1"/>
    </xf>
    <xf numFmtId="0" fontId="13" fillId="3" borderId="25" xfId="0" applyNumberFormat="1" applyFont="1" applyFill="1" applyBorder="1" applyAlignment="1">
      <alignment horizontal="center" vertical="center" wrapText="1"/>
    </xf>
    <xf numFmtId="0" fontId="15" fillId="3" borderId="27" xfId="0" applyNumberFormat="1" applyFont="1" applyFill="1" applyBorder="1" applyAlignment="1">
      <alignment horizontal="center" vertical="center" wrapText="1"/>
    </xf>
    <xf numFmtId="0" fontId="15" fillId="3" borderId="22" xfId="0" applyNumberFormat="1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30" xfId="0" applyNumberFormat="1" applyFont="1" applyFill="1" applyBorder="1" applyAlignment="1">
      <alignment horizontal="center" vertical="center" wrapText="1"/>
    </xf>
    <xf numFmtId="0" fontId="13" fillId="3" borderId="24" xfId="0" applyNumberFormat="1" applyFont="1" applyFill="1" applyBorder="1" applyAlignment="1">
      <alignment horizontal="center" vertical="center" wrapText="1"/>
    </xf>
    <xf numFmtId="0" fontId="13" fillId="3" borderId="29" xfId="0" applyNumberFormat="1" applyFont="1" applyFill="1" applyBorder="1" applyAlignment="1">
      <alignment horizontal="center" vertical="center" wrapText="1"/>
    </xf>
    <xf numFmtId="0" fontId="13" fillId="3" borderId="20" xfId="0" applyNumberFormat="1" applyFont="1" applyFill="1" applyBorder="1" applyAlignment="1">
      <alignment horizontal="center" vertical="center" wrapText="1"/>
    </xf>
    <xf numFmtId="0" fontId="13" fillId="3" borderId="27" xfId="0" applyNumberFormat="1" applyFont="1" applyFill="1" applyBorder="1" applyAlignment="1">
      <alignment horizontal="center" vertical="center" wrapText="1"/>
    </xf>
    <xf numFmtId="0" fontId="13" fillId="3" borderId="22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2" fontId="3" fillId="4" borderId="14" xfId="0" applyNumberFormat="1" applyFont="1" applyFill="1" applyBorder="1" applyAlignment="1">
      <alignment horizontal="center" vertical="center" wrapText="1"/>
    </xf>
    <xf numFmtId="2" fontId="3" fillId="4" borderId="13" xfId="1" applyNumberFormat="1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14" fillId="4" borderId="14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0" fillId="4" borderId="0" xfId="0" applyFill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opLeftCell="A16" zoomScaleNormal="100" workbookViewId="0">
      <selection activeCell="L4" sqref="L4:R4"/>
    </sheetView>
  </sheetViews>
  <sheetFormatPr defaultColWidth="9.140625" defaultRowHeight="15" x14ac:dyDescent="0.25"/>
  <cols>
    <col min="1" max="1" width="4.5703125" customWidth="1"/>
    <col min="2" max="2" width="35.7109375" customWidth="1"/>
    <col min="3" max="16" width="10.7109375" style="1" customWidth="1"/>
    <col min="17" max="18" width="10.7109375" customWidth="1"/>
    <col min="19" max="19" width="15.28515625" hidden="1" customWidth="1"/>
    <col min="20" max="20" width="18" hidden="1" customWidth="1"/>
    <col min="21" max="21" width="9.140625" customWidth="1"/>
  </cols>
  <sheetData>
    <row r="1" spans="1:20" ht="30" customHeight="1" thickTop="1" thickBot="1" x14ac:dyDescent="0.35">
      <c r="A1" s="145" t="s">
        <v>125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7"/>
    </row>
    <row r="2" spans="1:20" ht="30.75" customHeight="1" x14ac:dyDescent="0.3">
      <c r="A2" s="114" t="s">
        <v>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6"/>
    </row>
    <row r="3" spans="1:20" ht="30" customHeight="1" thickBot="1" x14ac:dyDescent="0.35">
      <c r="A3" s="140" t="s">
        <v>62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2"/>
    </row>
    <row r="4" spans="1:20" ht="30.75" customHeight="1" x14ac:dyDescent="0.25">
      <c r="A4" s="139" t="s">
        <v>61</v>
      </c>
      <c r="B4" s="137"/>
      <c r="C4" s="137"/>
      <c r="D4" s="137"/>
      <c r="E4" s="138"/>
      <c r="F4" s="136" t="s">
        <v>60</v>
      </c>
      <c r="G4" s="137"/>
      <c r="H4" s="137"/>
      <c r="I4" s="137"/>
      <c r="J4" s="137"/>
      <c r="K4" s="138"/>
      <c r="L4" s="136" t="s">
        <v>144</v>
      </c>
      <c r="M4" s="137"/>
      <c r="N4" s="137"/>
      <c r="O4" s="137"/>
      <c r="P4" s="137"/>
      <c r="Q4" s="137"/>
      <c r="R4" s="148"/>
    </row>
    <row r="5" spans="1:20" ht="30" customHeight="1" thickBot="1" x14ac:dyDescent="0.3">
      <c r="A5" s="143" t="s">
        <v>59</v>
      </c>
      <c r="B5" s="134"/>
      <c r="C5" s="134"/>
      <c r="D5" s="134"/>
      <c r="E5" s="135"/>
      <c r="F5" s="133" t="s">
        <v>58</v>
      </c>
      <c r="G5" s="134"/>
      <c r="H5" s="134"/>
      <c r="I5" s="134"/>
      <c r="J5" s="134"/>
      <c r="K5" s="135"/>
      <c r="L5" s="133" t="s">
        <v>57</v>
      </c>
      <c r="M5" s="134"/>
      <c r="N5" s="134"/>
      <c r="O5" s="134"/>
      <c r="P5" s="134"/>
      <c r="Q5" s="134"/>
      <c r="R5" s="144"/>
    </row>
    <row r="6" spans="1:20" ht="15.75" customHeight="1" x14ac:dyDescent="0.25">
      <c r="A6" s="149" t="s">
        <v>56</v>
      </c>
      <c r="B6" s="166" t="s">
        <v>55</v>
      </c>
      <c r="C6" s="159" t="s">
        <v>50</v>
      </c>
      <c r="D6" s="160"/>
      <c r="E6" s="161"/>
      <c r="F6" s="117" t="s">
        <v>54</v>
      </c>
      <c r="G6" s="117" t="s">
        <v>53</v>
      </c>
      <c r="H6" s="156" t="s">
        <v>52</v>
      </c>
      <c r="I6" s="157"/>
      <c r="J6" s="157"/>
      <c r="K6" s="157"/>
      <c r="L6" s="157"/>
      <c r="M6" s="157"/>
      <c r="N6" s="157"/>
      <c r="O6" s="157"/>
      <c r="P6" s="157"/>
      <c r="Q6" s="158"/>
      <c r="R6" s="120" t="s">
        <v>51</v>
      </c>
      <c r="S6" s="104" t="s">
        <v>89</v>
      </c>
      <c r="T6" s="107" t="s">
        <v>90</v>
      </c>
    </row>
    <row r="7" spans="1:20" ht="36" customHeight="1" x14ac:dyDescent="0.25">
      <c r="A7" s="150"/>
      <c r="B7" s="167"/>
      <c r="C7" s="126" t="s">
        <v>50</v>
      </c>
      <c r="D7" s="164" t="s">
        <v>49</v>
      </c>
      <c r="E7" s="162" t="s">
        <v>48</v>
      </c>
      <c r="F7" s="118"/>
      <c r="G7" s="118"/>
      <c r="H7" s="131" t="s">
        <v>47</v>
      </c>
      <c r="I7" s="128" t="s">
        <v>46</v>
      </c>
      <c r="J7" s="128"/>
      <c r="K7" s="128"/>
      <c r="L7" s="123" t="s">
        <v>45</v>
      </c>
      <c r="M7" s="124"/>
      <c r="N7" s="125"/>
      <c r="O7" s="129" t="s">
        <v>44</v>
      </c>
      <c r="P7" s="129"/>
      <c r="Q7" s="130"/>
      <c r="R7" s="121"/>
      <c r="S7" s="105"/>
      <c r="T7" s="108"/>
    </row>
    <row r="8" spans="1:20" s="24" customFormat="1" ht="42" customHeight="1" thickBot="1" x14ac:dyDescent="0.3">
      <c r="A8" s="151"/>
      <c r="B8" s="168"/>
      <c r="C8" s="127"/>
      <c r="D8" s="165"/>
      <c r="E8" s="163"/>
      <c r="F8" s="119"/>
      <c r="G8" s="119"/>
      <c r="H8" s="132"/>
      <c r="I8" s="28" t="s">
        <v>43</v>
      </c>
      <c r="J8" s="28" t="s">
        <v>41</v>
      </c>
      <c r="K8" s="27" t="s">
        <v>40</v>
      </c>
      <c r="L8" s="28" t="s">
        <v>42</v>
      </c>
      <c r="M8" s="28" t="s">
        <v>41</v>
      </c>
      <c r="N8" s="28" t="s">
        <v>40</v>
      </c>
      <c r="O8" s="28" t="s">
        <v>39</v>
      </c>
      <c r="P8" s="27" t="s">
        <v>38</v>
      </c>
      <c r="Q8" s="26" t="s">
        <v>37</v>
      </c>
      <c r="R8" s="122"/>
      <c r="S8" s="106"/>
      <c r="T8" s="109"/>
    </row>
    <row r="9" spans="1:20" s="25" customFormat="1" ht="15" customHeight="1" x14ac:dyDescent="0.25">
      <c r="A9" s="154">
        <v>1</v>
      </c>
      <c r="B9" s="175">
        <v>2</v>
      </c>
      <c r="C9" s="177">
        <v>3</v>
      </c>
      <c r="D9" s="51">
        <v>4</v>
      </c>
      <c r="E9" s="52">
        <v>5</v>
      </c>
      <c r="F9" s="53">
        <v>6</v>
      </c>
      <c r="G9" s="179">
        <v>7</v>
      </c>
      <c r="H9" s="54">
        <v>8</v>
      </c>
      <c r="I9" s="152">
        <v>9</v>
      </c>
      <c r="J9" s="171">
        <v>10</v>
      </c>
      <c r="K9" s="152">
        <v>11</v>
      </c>
      <c r="L9" s="152">
        <v>12</v>
      </c>
      <c r="M9" s="171">
        <v>13</v>
      </c>
      <c r="N9" s="152">
        <v>14</v>
      </c>
      <c r="O9" s="152">
        <v>15</v>
      </c>
      <c r="P9" s="152">
        <v>16</v>
      </c>
      <c r="Q9" s="112">
        <v>17</v>
      </c>
      <c r="R9" s="169">
        <v>18</v>
      </c>
      <c r="S9" s="110">
        <v>19</v>
      </c>
      <c r="T9" s="112">
        <v>20</v>
      </c>
    </row>
    <row r="10" spans="1:20" s="24" customFormat="1" ht="43.5" customHeight="1" thickBot="1" x14ac:dyDescent="0.3">
      <c r="A10" s="155"/>
      <c r="B10" s="176"/>
      <c r="C10" s="178"/>
      <c r="D10" s="55" t="s">
        <v>36</v>
      </c>
      <c r="E10" s="56" t="s">
        <v>35</v>
      </c>
      <c r="F10" s="57" t="s">
        <v>34</v>
      </c>
      <c r="G10" s="180"/>
      <c r="H10" s="58" t="s">
        <v>33</v>
      </c>
      <c r="I10" s="153"/>
      <c r="J10" s="172"/>
      <c r="K10" s="153"/>
      <c r="L10" s="153"/>
      <c r="M10" s="172"/>
      <c r="N10" s="153"/>
      <c r="O10" s="153"/>
      <c r="P10" s="153"/>
      <c r="Q10" s="113"/>
      <c r="R10" s="170"/>
      <c r="S10" s="111"/>
      <c r="T10" s="113"/>
    </row>
    <row r="11" spans="1:20" s="24" customFormat="1" ht="24.95" customHeight="1" x14ac:dyDescent="0.25">
      <c r="A11" s="16">
        <v>1</v>
      </c>
      <c r="B11" s="22" t="s">
        <v>32</v>
      </c>
      <c r="C11" s="10">
        <v>1</v>
      </c>
      <c r="D11" s="59">
        <f t="shared" ref="D11:D23" si="0">(J11+K11+M11+N11)*C11/F11</f>
        <v>0.66666666666666663</v>
      </c>
      <c r="E11" s="60">
        <f t="shared" ref="E11:E23" si="1">(I11-K11+L11-N11+O11)*C11/F11</f>
        <v>0.66666666666666663</v>
      </c>
      <c r="F11" s="61">
        <f t="shared" ref="F11:F23" si="2">G11+H11</f>
        <v>30</v>
      </c>
      <c r="G11" s="61">
        <v>10</v>
      </c>
      <c r="H11" s="62">
        <f t="shared" ref="H11:H23" si="3">I11+L11+O11</f>
        <v>20</v>
      </c>
      <c r="I11" s="63">
        <v>20</v>
      </c>
      <c r="J11" s="63">
        <v>20</v>
      </c>
      <c r="K11" s="63"/>
      <c r="L11" s="63"/>
      <c r="M11" s="63"/>
      <c r="N11" s="63"/>
      <c r="O11" s="63"/>
      <c r="P11" s="63"/>
      <c r="Q11" s="64"/>
      <c r="R11" s="65" t="s">
        <v>2</v>
      </c>
      <c r="S11" s="66" t="s">
        <v>139</v>
      </c>
      <c r="T11" s="67" t="s">
        <v>140</v>
      </c>
    </row>
    <row r="12" spans="1:20" s="24" customFormat="1" ht="24.95" customHeight="1" x14ac:dyDescent="0.25">
      <c r="A12" s="17">
        <v>2</v>
      </c>
      <c r="B12" s="15" t="s">
        <v>31</v>
      </c>
      <c r="C12" s="14">
        <v>3</v>
      </c>
      <c r="D12" s="59">
        <f t="shared" si="0"/>
        <v>0</v>
      </c>
      <c r="E12" s="60">
        <f t="shared" si="1"/>
        <v>1.6</v>
      </c>
      <c r="F12" s="61">
        <f t="shared" si="2"/>
        <v>75</v>
      </c>
      <c r="G12" s="68">
        <v>35</v>
      </c>
      <c r="H12" s="62">
        <f t="shared" si="3"/>
        <v>40</v>
      </c>
      <c r="I12" s="69">
        <v>15</v>
      </c>
      <c r="J12" s="69"/>
      <c r="K12" s="69"/>
      <c r="L12" s="69"/>
      <c r="M12" s="69"/>
      <c r="N12" s="69"/>
      <c r="O12" s="69">
        <v>25</v>
      </c>
      <c r="P12" s="69"/>
      <c r="Q12" s="70" t="s">
        <v>4</v>
      </c>
      <c r="R12" s="71" t="s">
        <v>10</v>
      </c>
      <c r="S12" s="66" t="s">
        <v>109</v>
      </c>
      <c r="T12" s="72" t="s">
        <v>91</v>
      </c>
    </row>
    <row r="13" spans="1:20" s="24" customFormat="1" ht="24.95" customHeight="1" x14ac:dyDescent="0.25">
      <c r="A13" s="16">
        <v>3</v>
      </c>
      <c r="B13" s="15" t="s">
        <v>30</v>
      </c>
      <c r="C13" s="14">
        <v>3</v>
      </c>
      <c r="D13" s="59">
        <f t="shared" si="0"/>
        <v>0</v>
      </c>
      <c r="E13" s="60">
        <f t="shared" si="1"/>
        <v>1.5</v>
      </c>
      <c r="F13" s="61">
        <f t="shared" si="2"/>
        <v>90</v>
      </c>
      <c r="G13" s="68">
        <v>45</v>
      </c>
      <c r="H13" s="62">
        <f t="shared" si="3"/>
        <v>45</v>
      </c>
      <c r="I13" s="69">
        <v>15</v>
      </c>
      <c r="J13" s="69"/>
      <c r="K13" s="69"/>
      <c r="L13" s="69"/>
      <c r="M13" s="69"/>
      <c r="N13" s="69"/>
      <c r="O13" s="69">
        <v>30</v>
      </c>
      <c r="P13" s="69"/>
      <c r="Q13" s="70" t="s">
        <v>4</v>
      </c>
      <c r="R13" s="71" t="s">
        <v>10</v>
      </c>
      <c r="S13" s="66" t="s">
        <v>109</v>
      </c>
      <c r="T13" s="72" t="s">
        <v>92</v>
      </c>
    </row>
    <row r="14" spans="1:20" s="24" customFormat="1" ht="30.6" customHeight="1" x14ac:dyDescent="0.25">
      <c r="A14" s="17">
        <v>4</v>
      </c>
      <c r="B14" s="15" t="s">
        <v>29</v>
      </c>
      <c r="C14" s="14">
        <v>1</v>
      </c>
      <c r="D14" s="59">
        <f t="shared" si="0"/>
        <v>0</v>
      </c>
      <c r="E14" s="60">
        <f t="shared" si="1"/>
        <v>0.5</v>
      </c>
      <c r="F14" s="61">
        <f t="shared" si="2"/>
        <v>30</v>
      </c>
      <c r="G14" s="68">
        <v>15</v>
      </c>
      <c r="H14" s="62">
        <f t="shared" si="3"/>
        <v>15</v>
      </c>
      <c r="I14" s="69">
        <v>6</v>
      </c>
      <c r="J14" s="69"/>
      <c r="K14" s="69"/>
      <c r="L14" s="69">
        <v>9</v>
      </c>
      <c r="M14" s="69"/>
      <c r="N14" s="69"/>
      <c r="O14" s="69"/>
      <c r="P14" s="69"/>
      <c r="Q14" s="70"/>
      <c r="R14" s="71" t="s">
        <v>2</v>
      </c>
      <c r="S14" s="66" t="s">
        <v>117</v>
      </c>
      <c r="T14" s="72" t="s">
        <v>126</v>
      </c>
    </row>
    <row r="15" spans="1:20" s="24" customFormat="1" ht="24.95" customHeight="1" x14ac:dyDescent="0.25">
      <c r="A15" s="16">
        <v>5</v>
      </c>
      <c r="B15" s="15" t="s">
        <v>28</v>
      </c>
      <c r="C15" s="14">
        <v>2</v>
      </c>
      <c r="D15" s="59">
        <f t="shared" si="0"/>
        <v>0.35714285714285715</v>
      </c>
      <c r="E15" s="60">
        <f t="shared" si="1"/>
        <v>0.8928571428571429</v>
      </c>
      <c r="F15" s="61">
        <f t="shared" si="2"/>
        <v>56</v>
      </c>
      <c r="G15" s="68">
        <v>31</v>
      </c>
      <c r="H15" s="62">
        <f t="shared" si="3"/>
        <v>25</v>
      </c>
      <c r="I15" s="69">
        <v>10</v>
      </c>
      <c r="J15" s="69">
        <v>10</v>
      </c>
      <c r="K15" s="69"/>
      <c r="L15" s="69"/>
      <c r="M15" s="69"/>
      <c r="N15" s="69"/>
      <c r="O15" s="69">
        <v>15</v>
      </c>
      <c r="P15" s="69"/>
      <c r="Q15" s="70" t="s">
        <v>11</v>
      </c>
      <c r="R15" s="71" t="s">
        <v>10</v>
      </c>
      <c r="S15" s="66" t="s">
        <v>113</v>
      </c>
      <c r="T15" s="72" t="s">
        <v>93</v>
      </c>
    </row>
    <row r="16" spans="1:20" s="24" customFormat="1" ht="24.95" customHeight="1" x14ac:dyDescent="0.25">
      <c r="A16" s="17">
        <v>6</v>
      </c>
      <c r="B16" s="15" t="s">
        <v>27</v>
      </c>
      <c r="C16" s="14">
        <v>3</v>
      </c>
      <c r="D16" s="59">
        <f t="shared" si="0"/>
        <v>0</v>
      </c>
      <c r="E16" s="60">
        <f t="shared" si="1"/>
        <v>1.5</v>
      </c>
      <c r="F16" s="61">
        <f t="shared" si="2"/>
        <v>90</v>
      </c>
      <c r="G16" s="68">
        <v>45</v>
      </c>
      <c r="H16" s="62">
        <f t="shared" si="3"/>
        <v>45</v>
      </c>
      <c r="I16" s="69">
        <v>15</v>
      </c>
      <c r="J16" s="69"/>
      <c r="K16" s="69"/>
      <c r="L16" s="69"/>
      <c r="M16" s="69"/>
      <c r="N16" s="69"/>
      <c r="O16" s="69">
        <v>30</v>
      </c>
      <c r="P16" s="69"/>
      <c r="Q16" s="70" t="s">
        <v>4</v>
      </c>
      <c r="R16" s="71" t="s">
        <v>10</v>
      </c>
      <c r="S16" s="66" t="s">
        <v>109</v>
      </c>
      <c r="T16" s="72" t="s">
        <v>121</v>
      </c>
    </row>
    <row r="17" spans="1:20" s="24" customFormat="1" ht="24.95" customHeight="1" x14ac:dyDescent="0.25">
      <c r="A17" s="16">
        <v>7</v>
      </c>
      <c r="B17" s="15" t="s">
        <v>20</v>
      </c>
      <c r="C17" s="14">
        <v>2</v>
      </c>
      <c r="D17" s="59">
        <f t="shared" si="0"/>
        <v>0.5</v>
      </c>
      <c r="E17" s="60">
        <f t="shared" si="1"/>
        <v>0.5</v>
      </c>
      <c r="F17" s="61">
        <f t="shared" si="2"/>
        <v>60</v>
      </c>
      <c r="G17" s="68">
        <v>45</v>
      </c>
      <c r="H17" s="62">
        <f t="shared" si="3"/>
        <v>15</v>
      </c>
      <c r="I17" s="69">
        <v>15</v>
      </c>
      <c r="J17" s="69">
        <v>15</v>
      </c>
      <c r="K17" s="69"/>
      <c r="L17" s="69"/>
      <c r="M17" s="69"/>
      <c r="N17" s="69"/>
      <c r="O17" s="69"/>
      <c r="P17" s="69"/>
      <c r="Q17" s="70"/>
      <c r="R17" s="71" t="s">
        <v>2</v>
      </c>
      <c r="S17" s="73" t="s">
        <v>112</v>
      </c>
      <c r="T17" s="72" t="s">
        <v>94</v>
      </c>
    </row>
    <row r="18" spans="1:20" s="24" customFormat="1" ht="24.95" customHeight="1" x14ac:dyDescent="0.25">
      <c r="A18" s="17">
        <v>8</v>
      </c>
      <c r="B18" s="15" t="s">
        <v>26</v>
      </c>
      <c r="C18" s="14">
        <v>2</v>
      </c>
      <c r="D18" s="59">
        <f t="shared" si="0"/>
        <v>0.4</v>
      </c>
      <c r="E18" s="60">
        <f t="shared" si="1"/>
        <v>1</v>
      </c>
      <c r="F18" s="61">
        <f t="shared" si="2"/>
        <v>50</v>
      </c>
      <c r="G18" s="68">
        <v>25</v>
      </c>
      <c r="H18" s="62">
        <f t="shared" si="3"/>
        <v>25</v>
      </c>
      <c r="I18" s="69">
        <v>10</v>
      </c>
      <c r="J18" s="69">
        <v>10</v>
      </c>
      <c r="K18" s="69"/>
      <c r="L18" s="69"/>
      <c r="M18" s="69"/>
      <c r="N18" s="69"/>
      <c r="O18" s="69">
        <v>15</v>
      </c>
      <c r="P18" s="69"/>
      <c r="Q18" s="70" t="s">
        <v>11</v>
      </c>
      <c r="R18" s="71" t="s">
        <v>10</v>
      </c>
      <c r="S18" s="66" t="s">
        <v>113</v>
      </c>
      <c r="T18" s="74" t="s">
        <v>132</v>
      </c>
    </row>
    <row r="19" spans="1:20" s="24" customFormat="1" ht="24.95" customHeight="1" x14ac:dyDescent="0.25">
      <c r="A19" s="16">
        <v>9</v>
      </c>
      <c r="B19" s="15" t="s">
        <v>25</v>
      </c>
      <c r="C19" s="14">
        <v>3</v>
      </c>
      <c r="D19" s="59">
        <f t="shared" si="0"/>
        <v>0.34883720930232559</v>
      </c>
      <c r="E19" s="60">
        <f t="shared" si="1"/>
        <v>1.3953488372093024</v>
      </c>
      <c r="F19" s="61">
        <f t="shared" si="2"/>
        <v>86</v>
      </c>
      <c r="G19" s="68">
        <v>46</v>
      </c>
      <c r="H19" s="62">
        <f t="shared" si="3"/>
        <v>40</v>
      </c>
      <c r="I19" s="69">
        <v>10</v>
      </c>
      <c r="J19" s="69">
        <v>10</v>
      </c>
      <c r="K19" s="69"/>
      <c r="L19" s="69"/>
      <c r="M19" s="69"/>
      <c r="N19" s="69"/>
      <c r="O19" s="69">
        <v>30</v>
      </c>
      <c r="P19" s="69"/>
      <c r="Q19" s="70" t="s">
        <v>11</v>
      </c>
      <c r="R19" s="71" t="s">
        <v>10</v>
      </c>
      <c r="S19" s="66" t="s">
        <v>109</v>
      </c>
      <c r="T19" s="72" t="s">
        <v>95</v>
      </c>
    </row>
    <row r="20" spans="1:20" ht="24.95" customHeight="1" x14ac:dyDescent="0.25">
      <c r="A20" s="17">
        <v>10</v>
      </c>
      <c r="B20" s="15" t="s">
        <v>24</v>
      </c>
      <c r="C20" s="14"/>
      <c r="D20" s="59">
        <f t="shared" si="0"/>
        <v>0</v>
      </c>
      <c r="E20" s="60">
        <f t="shared" si="1"/>
        <v>0</v>
      </c>
      <c r="F20" s="61">
        <f t="shared" si="2"/>
        <v>2</v>
      </c>
      <c r="G20" s="68"/>
      <c r="H20" s="62">
        <f t="shared" si="3"/>
        <v>2</v>
      </c>
      <c r="I20" s="69">
        <v>2</v>
      </c>
      <c r="J20" s="69"/>
      <c r="K20" s="75"/>
      <c r="L20" s="75"/>
      <c r="M20" s="75"/>
      <c r="N20" s="75"/>
      <c r="O20" s="69"/>
      <c r="P20" s="75"/>
      <c r="Q20" s="70"/>
      <c r="R20" s="71" t="s">
        <v>2</v>
      </c>
      <c r="S20" s="76" t="s">
        <v>116</v>
      </c>
      <c r="T20" s="72" t="s">
        <v>127</v>
      </c>
    </row>
    <row r="21" spans="1:20" ht="24.95" customHeight="1" x14ac:dyDescent="0.25">
      <c r="A21" s="16">
        <v>11</v>
      </c>
      <c r="B21" s="15" t="s">
        <v>23</v>
      </c>
      <c r="C21" s="14"/>
      <c r="D21" s="59">
        <f t="shared" si="0"/>
        <v>0</v>
      </c>
      <c r="E21" s="60">
        <f t="shared" si="1"/>
        <v>0</v>
      </c>
      <c r="F21" s="61">
        <f t="shared" si="2"/>
        <v>5</v>
      </c>
      <c r="G21" s="68"/>
      <c r="H21" s="62">
        <f t="shared" si="3"/>
        <v>5</v>
      </c>
      <c r="I21" s="69">
        <v>5</v>
      </c>
      <c r="J21" s="69"/>
      <c r="K21" s="77">
        <v>5</v>
      </c>
      <c r="L21" s="75"/>
      <c r="M21" s="75"/>
      <c r="N21" s="75"/>
      <c r="O21" s="69"/>
      <c r="P21" s="75"/>
      <c r="Q21" s="70"/>
      <c r="R21" s="71" t="s">
        <v>2</v>
      </c>
      <c r="S21" s="76" t="s">
        <v>115</v>
      </c>
      <c r="T21" s="72" t="s">
        <v>96</v>
      </c>
    </row>
    <row r="22" spans="1:20" ht="24.95" customHeight="1" x14ac:dyDescent="0.25">
      <c r="A22" s="17">
        <v>12</v>
      </c>
      <c r="B22" s="15" t="s">
        <v>22</v>
      </c>
      <c r="C22" s="14">
        <v>2</v>
      </c>
      <c r="D22" s="59">
        <f t="shared" si="0"/>
        <v>0</v>
      </c>
      <c r="E22" s="60">
        <f t="shared" si="1"/>
        <v>1</v>
      </c>
      <c r="F22" s="61">
        <f t="shared" si="2"/>
        <v>60</v>
      </c>
      <c r="G22" s="68">
        <v>30</v>
      </c>
      <c r="H22" s="62">
        <f t="shared" si="3"/>
        <v>30</v>
      </c>
      <c r="I22" s="69">
        <v>10</v>
      </c>
      <c r="J22" s="69"/>
      <c r="K22" s="77"/>
      <c r="L22" s="75"/>
      <c r="M22" s="75"/>
      <c r="N22" s="75"/>
      <c r="O22" s="69">
        <v>20</v>
      </c>
      <c r="P22" s="75"/>
      <c r="Q22" s="70" t="s">
        <v>3</v>
      </c>
      <c r="R22" s="71" t="s">
        <v>10</v>
      </c>
      <c r="S22" s="76" t="s">
        <v>109</v>
      </c>
      <c r="T22" s="72" t="s">
        <v>137</v>
      </c>
    </row>
    <row r="23" spans="1:20" ht="24.95" customHeight="1" thickBot="1" x14ac:dyDescent="0.3">
      <c r="A23" s="16">
        <v>13</v>
      </c>
      <c r="B23" s="15" t="s">
        <v>13</v>
      </c>
      <c r="C23" s="14">
        <v>1</v>
      </c>
      <c r="D23" s="59">
        <f t="shared" si="0"/>
        <v>0</v>
      </c>
      <c r="E23" s="60">
        <f t="shared" si="1"/>
        <v>1</v>
      </c>
      <c r="F23" s="61">
        <f t="shared" si="2"/>
        <v>30</v>
      </c>
      <c r="G23" s="68"/>
      <c r="H23" s="62">
        <f t="shared" si="3"/>
        <v>30</v>
      </c>
      <c r="I23" s="69"/>
      <c r="J23" s="69"/>
      <c r="K23" s="78"/>
      <c r="L23" s="78"/>
      <c r="M23" s="78"/>
      <c r="N23" s="78"/>
      <c r="O23" s="69">
        <v>30</v>
      </c>
      <c r="P23" s="78"/>
      <c r="Q23" s="70"/>
      <c r="R23" s="71" t="s">
        <v>2</v>
      </c>
      <c r="S23" s="79" t="s">
        <v>111</v>
      </c>
      <c r="T23" s="72" t="s">
        <v>98</v>
      </c>
    </row>
    <row r="24" spans="1:20" ht="24.95" customHeight="1" thickBot="1" x14ac:dyDescent="0.3">
      <c r="A24" s="173" t="s">
        <v>21</v>
      </c>
      <c r="B24" s="174"/>
      <c r="C24" s="5">
        <f t="shared" ref="C24:P24" si="4">SUM(C11:C23)</f>
        <v>23</v>
      </c>
      <c r="D24" s="80">
        <f t="shared" si="4"/>
        <v>2.2726467331118494</v>
      </c>
      <c r="E24" s="81">
        <f t="shared" si="4"/>
        <v>11.554872646733113</v>
      </c>
      <c r="F24" s="82">
        <f t="shared" si="4"/>
        <v>664</v>
      </c>
      <c r="G24" s="82">
        <f t="shared" si="4"/>
        <v>327</v>
      </c>
      <c r="H24" s="82">
        <f t="shared" si="4"/>
        <v>337</v>
      </c>
      <c r="I24" s="82">
        <f t="shared" si="4"/>
        <v>133</v>
      </c>
      <c r="J24" s="82">
        <f t="shared" si="4"/>
        <v>65</v>
      </c>
      <c r="K24" s="82">
        <f t="shared" si="4"/>
        <v>5</v>
      </c>
      <c r="L24" s="82">
        <f t="shared" si="4"/>
        <v>9</v>
      </c>
      <c r="M24" s="83">
        <f t="shared" si="4"/>
        <v>0</v>
      </c>
      <c r="N24" s="83">
        <f t="shared" si="4"/>
        <v>0</v>
      </c>
      <c r="O24" s="83">
        <f t="shared" si="4"/>
        <v>195</v>
      </c>
      <c r="P24" s="84">
        <f t="shared" si="4"/>
        <v>0</v>
      </c>
      <c r="Q24" s="85"/>
      <c r="R24" s="86"/>
      <c r="S24" s="87"/>
      <c r="T24" s="88"/>
    </row>
    <row r="25" spans="1:20" ht="24.95" customHeight="1" x14ac:dyDescent="0.25">
      <c r="A25" s="16">
        <v>1</v>
      </c>
      <c r="B25" s="22" t="s">
        <v>20</v>
      </c>
      <c r="C25" s="10">
        <v>1</v>
      </c>
      <c r="D25" s="59">
        <f t="shared" ref="D25:D34" si="5">(J25+K25+M25+N25)*C25/F25</f>
        <v>0</v>
      </c>
      <c r="E25" s="60">
        <f t="shared" ref="E25:E34" si="6">(I25-K25+L25-N25+O25)*C25/F25</f>
        <v>1</v>
      </c>
      <c r="F25" s="61">
        <f t="shared" ref="F25:F34" si="7">G25+H25</f>
        <v>30</v>
      </c>
      <c r="G25" s="61"/>
      <c r="H25" s="62">
        <f t="shared" ref="H25:H34" si="8">I25+L25+O25</f>
        <v>30</v>
      </c>
      <c r="I25" s="63"/>
      <c r="J25" s="63"/>
      <c r="K25" s="63"/>
      <c r="L25" s="63"/>
      <c r="M25" s="63"/>
      <c r="N25" s="63"/>
      <c r="O25" s="63">
        <v>30</v>
      </c>
      <c r="P25" s="63"/>
      <c r="Q25" s="64" t="s">
        <v>4</v>
      </c>
      <c r="R25" s="65" t="s">
        <v>10</v>
      </c>
      <c r="S25" s="73" t="s">
        <v>112</v>
      </c>
      <c r="T25" s="67" t="s">
        <v>94</v>
      </c>
    </row>
    <row r="26" spans="1:20" ht="24.95" customHeight="1" x14ac:dyDescent="0.25">
      <c r="A26" s="17">
        <v>2</v>
      </c>
      <c r="B26" s="15" t="s">
        <v>19</v>
      </c>
      <c r="C26" s="14">
        <v>4</v>
      </c>
      <c r="D26" s="59">
        <f t="shared" si="5"/>
        <v>0.66666666666666663</v>
      </c>
      <c r="E26" s="60">
        <f t="shared" si="6"/>
        <v>2</v>
      </c>
      <c r="F26" s="61">
        <f t="shared" si="7"/>
        <v>120</v>
      </c>
      <c r="G26" s="68">
        <v>60</v>
      </c>
      <c r="H26" s="62">
        <f t="shared" si="8"/>
        <v>60</v>
      </c>
      <c r="I26" s="69">
        <v>20</v>
      </c>
      <c r="J26" s="69">
        <v>20</v>
      </c>
      <c r="K26" s="69"/>
      <c r="L26" s="69"/>
      <c r="M26" s="69"/>
      <c r="N26" s="69"/>
      <c r="O26" s="69">
        <v>40</v>
      </c>
      <c r="P26" s="69"/>
      <c r="Q26" s="70" t="s">
        <v>4</v>
      </c>
      <c r="R26" s="71" t="s">
        <v>10</v>
      </c>
      <c r="S26" s="66" t="s">
        <v>109</v>
      </c>
      <c r="T26" s="72" t="s">
        <v>95</v>
      </c>
    </row>
    <row r="27" spans="1:20" ht="24.95" customHeight="1" x14ac:dyDescent="0.25">
      <c r="A27" s="16">
        <v>3</v>
      </c>
      <c r="B27" s="15" t="s">
        <v>18</v>
      </c>
      <c r="C27" s="14">
        <v>1</v>
      </c>
      <c r="D27" s="59">
        <f t="shared" si="5"/>
        <v>0.34482758620689657</v>
      </c>
      <c r="E27" s="60">
        <f t="shared" si="6"/>
        <v>0.68965517241379315</v>
      </c>
      <c r="F27" s="61">
        <f t="shared" si="7"/>
        <v>29</v>
      </c>
      <c r="G27" s="68">
        <v>9</v>
      </c>
      <c r="H27" s="62">
        <f t="shared" si="8"/>
        <v>20</v>
      </c>
      <c r="I27" s="69">
        <v>10</v>
      </c>
      <c r="J27" s="69">
        <v>10</v>
      </c>
      <c r="K27" s="69"/>
      <c r="L27" s="69"/>
      <c r="M27" s="69"/>
      <c r="N27" s="69"/>
      <c r="O27" s="69">
        <v>10</v>
      </c>
      <c r="P27" s="69"/>
      <c r="Q27" s="70" t="s">
        <v>11</v>
      </c>
      <c r="R27" s="71" t="s">
        <v>2</v>
      </c>
      <c r="S27" s="66" t="s">
        <v>113</v>
      </c>
      <c r="T27" s="74" t="s">
        <v>133</v>
      </c>
    </row>
    <row r="28" spans="1:20" ht="24.95" customHeight="1" x14ac:dyDescent="0.25">
      <c r="A28" s="17">
        <v>4</v>
      </c>
      <c r="B28" s="15" t="s">
        <v>17</v>
      </c>
      <c r="C28" s="14">
        <v>2</v>
      </c>
      <c r="D28" s="59">
        <f t="shared" si="5"/>
        <v>0</v>
      </c>
      <c r="E28" s="60">
        <f t="shared" si="6"/>
        <v>2</v>
      </c>
      <c r="F28" s="61">
        <f t="shared" si="7"/>
        <v>60</v>
      </c>
      <c r="G28" s="68"/>
      <c r="H28" s="62">
        <f t="shared" si="8"/>
        <v>60</v>
      </c>
      <c r="I28" s="69"/>
      <c r="J28" s="69"/>
      <c r="K28" s="69"/>
      <c r="L28" s="69"/>
      <c r="M28" s="69"/>
      <c r="N28" s="69"/>
      <c r="O28" s="69">
        <v>60</v>
      </c>
      <c r="P28" s="69"/>
      <c r="Q28" s="70" t="s">
        <v>3</v>
      </c>
      <c r="R28" s="71" t="s">
        <v>2</v>
      </c>
      <c r="S28" s="66" t="s">
        <v>130</v>
      </c>
      <c r="T28" s="72" t="s">
        <v>136</v>
      </c>
    </row>
    <row r="29" spans="1:20" ht="24.95" customHeight="1" x14ac:dyDescent="0.25">
      <c r="A29" s="16">
        <v>5</v>
      </c>
      <c r="B29" s="15" t="s">
        <v>16</v>
      </c>
      <c r="C29" s="14">
        <v>2</v>
      </c>
      <c r="D29" s="59">
        <f t="shared" si="5"/>
        <v>0.5</v>
      </c>
      <c r="E29" s="60">
        <f t="shared" si="6"/>
        <v>1.1666666666666667</v>
      </c>
      <c r="F29" s="61">
        <f t="shared" si="7"/>
        <v>60</v>
      </c>
      <c r="G29" s="68">
        <v>25</v>
      </c>
      <c r="H29" s="62">
        <f t="shared" si="8"/>
        <v>35</v>
      </c>
      <c r="I29" s="69">
        <v>15</v>
      </c>
      <c r="J29" s="69">
        <v>15</v>
      </c>
      <c r="K29" s="69"/>
      <c r="L29" s="69"/>
      <c r="M29" s="69"/>
      <c r="N29" s="69"/>
      <c r="O29" s="69">
        <v>20</v>
      </c>
      <c r="P29" s="69"/>
      <c r="Q29" s="70" t="s">
        <v>11</v>
      </c>
      <c r="R29" s="71" t="s">
        <v>10</v>
      </c>
      <c r="S29" s="66" t="s">
        <v>113</v>
      </c>
      <c r="T29" s="72" t="s">
        <v>93</v>
      </c>
    </row>
    <row r="30" spans="1:20" ht="24.95" customHeight="1" x14ac:dyDescent="0.25">
      <c r="A30" s="17">
        <v>6</v>
      </c>
      <c r="B30" s="15" t="s">
        <v>15</v>
      </c>
      <c r="C30" s="14">
        <v>2</v>
      </c>
      <c r="D30" s="59">
        <f t="shared" si="5"/>
        <v>0.35714285714285715</v>
      </c>
      <c r="E30" s="60">
        <f t="shared" si="6"/>
        <v>1.0714285714285714</v>
      </c>
      <c r="F30" s="61">
        <f t="shared" si="7"/>
        <v>56</v>
      </c>
      <c r="G30" s="68">
        <v>26</v>
      </c>
      <c r="H30" s="62">
        <f t="shared" si="8"/>
        <v>30</v>
      </c>
      <c r="I30" s="69">
        <v>10</v>
      </c>
      <c r="J30" s="69">
        <v>10</v>
      </c>
      <c r="K30" s="69"/>
      <c r="L30" s="69"/>
      <c r="M30" s="69"/>
      <c r="N30" s="69"/>
      <c r="O30" s="69">
        <v>20</v>
      </c>
      <c r="P30" s="69"/>
      <c r="Q30" s="70" t="s">
        <v>11</v>
      </c>
      <c r="R30" s="71" t="s">
        <v>10</v>
      </c>
      <c r="S30" s="66" t="s">
        <v>113</v>
      </c>
      <c r="T30" s="72" t="s">
        <v>99</v>
      </c>
    </row>
    <row r="31" spans="1:20" ht="24.95" customHeight="1" x14ac:dyDescent="0.25">
      <c r="A31" s="16">
        <v>7</v>
      </c>
      <c r="B31" s="15" t="s">
        <v>14</v>
      </c>
      <c r="C31" s="14">
        <v>2</v>
      </c>
      <c r="D31" s="59">
        <f t="shared" si="5"/>
        <v>0</v>
      </c>
      <c r="E31" s="60">
        <f t="shared" si="6"/>
        <v>1</v>
      </c>
      <c r="F31" s="61">
        <f t="shared" si="7"/>
        <v>60</v>
      </c>
      <c r="G31" s="68">
        <v>30</v>
      </c>
      <c r="H31" s="62">
        <f t="shared" si="8"/>
        <v>30</v>
      </c>
      <c r="I31" s="69">
        <v>15</v>
      </c>
      <c r="J31" s="69"/>
      <c r="K31" s="69"/>
      <c r="L31" s="69"/>
      <c r="M31" s="69"/>
      <c r="N31" s="69"/>
      <c r="O31" s="69">
        <v>15</v>
      </c>
      <c r="P31" s="69"/>
      <c r="Q31" s="70" t="s">
        <v>4</v>
      </c>
      <c r="R31" s="71" t="s">
        <v>10</v>
      </c>
      <c r="S31" s="66" t="s">
        <v>109</v>
      </c>
      <c r="T31" s="72" t="s">
        <v>121</v>
      </c>
    </row>
    <row r="32" spans="1:20" ht="24.95" customHeight="1" x14ac:dyDescent="0.25">
      <c r="A32" s="17">
        <v>8</v>
      </c>
      <c r="B32" s="15" t="s">
        <v>13</v>
      </c>
      <c r="C32" s="14">
        <v>1</v>
      </c>
      <c r="D32" s="59">
        <f t="shared" si="5"/>
        <v>0</v>
      </c>
      <c r="E32" s="60">
        <f t="shared" si="6"/>
        <v>1</v>
      </c>
      <c r="F32" s="61">
        <f t="shared" si="7"/>
        <v>30</v>
      </c>
      <c r="G32" s="68"/>
      <c r="H32" s="62">
        <f t="shared" si="8"/>
        <v>30</v>
      </c>
      <c r="I32" s="69"/>
      <c r="J32" s="69"/>
      <c r="K32" s="75"/>
      <c r="L32" s="75"/>
      <c r="M32" s="75"/>
      <c r="N32" s="75"/>
      <c r="O32" s="69">
        <v>30</v>
      </c>
      <c r="P32" s="75"/>
      <c r="Q32" s="70"/>
      <c r="R32" s="71" t="s">
        <v>2</v>
      </c>
      <c r="S32" s="79" t="s">
        <v>111</v>
      </c>
      <c r="T32" s="72" t="s">
        <v>98</v>
      </c>
    </row>
    <row r="33" spans="1:20" ht="24.95" customHeight="1" x14ac:dyDescent="0.25">
      <c r="A33" s="16">
        <v>9</v>
      </c>
      <c r="B33" s="15" t="s">
        <v>12</v>
      </c>
      <c r="C33" s="14">
        <v>2</v>
      </c>
      <c r="D33" s="59">
        <f t="shared" si="5"/>
        <v>0.38461538461538464</v>
      </c>
      <c r="E33" s="60">
        <f t="shared" si="6"/>
        <v>0.96153846153846156</v>
      </c>
      <c r="F33" s="61">
        <f t="shared" si="7"/>
        <v>52</v>
      </c>
      <c r="G33" s="68">
        <v>27</v>
      </c>
      <c r="H33" s="62">
        <f t="shared" si="8"/>
        <v>25</v>
      </c>
      <c r="I33" s="69">
        <v>10</v>
      </c>
      <c r="J33" s="69">
        <v>10</v>
      </c>
      <c r="K33" s="75"/>
      <c r="L33" s="75"/>
      <c r="M33" s="75"/>
      <c r="N33" s="75"/>
      <c r="O33" s="69">
        <v>15</v>
      </c>
      <c r="P33" s="75"/>
      <c r="Q33" s="70" t="s">
        <v>11</v>
      </c>
      <c r="R33" s="71" t="s">
        <v>10</v>
      </c>
      <c r="S33" s="66" t="s">
        <v>113</v>
      </c>
      <c r="T33" s="72" t="s">
        <v>99</v>
      </c>
    </row>
    <row r="34" spans="1:20" ht="31.9" customHeight="1" thickBot="1" x14ac:dyDescent="0.3">
      <c r="A34" s="17">
        <v>10</v>
      </c>
      <c r="B34" s="15" t="s">
        <v>9</v>
      </c>
      <c r="C34" s="14">
        <v>2</v>
      </c>
      <c r="D34" s="59">
        <f t="shared" si="5"/>
        <v>0</v>
      </c>
      <c r="E34" s="60">
        <f t="shared" si="6"/>
        <v>1.2</v>
      </c>
      <c r="F34" s="61">
        <f t="shared" si="7"/>
        <v>50</v>
      </c>
      <c r="G34" s="68">
        <v>20</v>
      </c>
      <c r="H34" s="62">
        <f t="shared" si="8"/>
        <v>30</v>
      </c>
      <c r="I34" s="69">
        <v>15</v>
      </c>
      <c r="J34" s="69"/>
      <c r="K34" s="78"/>
      <c r="L34" s="78"/>
      <c r="M34" s="78"/>
      <c r="N34" s="78"/>
      <c r="O34" s="69">
        <v>15</v>
      </c>
      <c r="P34" s="78"/>
      <c r="Q34" s="70" t="s">
        <v>4</v>
      </c>
      <c r="R34" s="71" t="s">
        <v>2</v>
      </c>
      <c r="S34" s="89" t="s">
        <v>114</v>
      </c>
      <c r="T34" s="72" t="s">
        <v>100</v>
      </c>
    </row>
    <row r="35" spans="1:20" ht="24.95" customHeight="1" thickBot="1" x14ac:dyDescent="0.3">
      <c r="A35" s="173" t="s">
        <v>8</v>
      </c>
      <c r="B35" s="174"/>
      <c r="C35" s="5">
        <f t="shared" ref="C35:P35" si="9">SUM(C25:C34)</f>
        <v>19</v>
      </c>
      <c r="D35" s="80">
        <f t="shared" si="9"/>
        <v>2.2532524946318051</v>
      </c>
      <c r="E35" s="81">
        <f t="shared" si="9"/>
        <v>12.089288872047492</v>
      </c>
      <c r="F35" s="90">
        <f t="shared" si="9"/>
        <v>547</v>
      </c>
      <c r="G35" s="91">
        <f t="shared" si="9"/>
        <v>197</v>
      </c>
      <c r="H35" s="92">
        <f t="shared" si="9"/>
        <v>350</v>
      </c>
      <c r="I35" s="83">
        <f t="shared" si="9"/>
        <v>95</v>
      </c>
      <c r="J35" s="83">
        <f t="shared" si="9"/>
        <v>65</v>
      </c>
      <c r="K35" s="83">
        <f t="shared" si="9"/>
        <v>0</v>
      </c>
      <c r="L35" s="83">
        <f t="shared" si="9"/>
        <v>0</v>
      </c>
      <c r="M35" s="83">
        <f t="shared" si="9"/>
        <v>0</v>
      </c>
      <c r="N35" s="83">
        <f t="shared" si="9"/>
        <v>0</v>
      </c>
      <c r="O35" s="83">
        <f t="shared" si="9"/>
        <v>255</v>
      </c>
      <c r="P35" s="84">
        <f t="shared" si="9"/>
        <v>0</v>
      </c>
      <c r="Q35" s="85"/>
      <c r="R35" s="86"/>
      <c r="S35" s="87"/>
      <c r="T35" s="88"/>
    </row>
    <row r="36" spans="1:20" ht="24.95" customHeight="1" x14ac:dyDescent="0.25">
      <c r="A36" s="17">
        <v>1</v>
      </c>
      <c r="B36" s="15" t="s">
        <v>7</v>
      </c>
      <c r="C36" s="14">
        <v>2</v>
      </c>
      <c r="D36" s="59">
        <f>(J36+K36+M36+N36)*C36/F36</f>
        <v>0</v>
      </c>
      <c r="E36" s="60">
        <f>(I36-K36+L36-N36+O36)*C36/F36</f>
        <v>1.2</v>
      </c>
      <c r="F36" s="61">
        <f>G36+H36</f>
        <v>50</v>
      </c>
      <c r="G36" s="68">
        <v>20</v>
      </c>
      <c r="H36" s="62">
        <f>I36+L36+O36</f>
        <v>30</v>
      </c>
      <c r="I36" s="69">
        <v>30</v>
      </c>
      <c r="J36" s="69"/>
      <c r="K36" s="69"/>
      <c r="L36" s="69"/>
      <c r="M36" s="69"/>
      <c r="N36" s="69"/>
      <c r="O36" s="69"/>
      <c r="P36" s="69"/>
      <c r="Q36" s="70"/>
      <c r="R36" s="71" t="s">
        <v>2</v>
      </c>
      <c r="S36" s="66"/>
      <c r="T36" s="72"/>
    </row>
    <row r="37" spans="1:20" ht="24.95" customHeight="1" x14ac:dyDescent="0.25">
      <c r="A37" s="16">
        <v>2</v>
      </c>
      <c r="B37" s="15" t="s">
        <v>6</v>
      </c>
      <c r="C37" s="14">
        <v>9</v>
      </c>
      <c r="D37" s="59">
        <f>(J37+K37+M37+N37)*C37/F37</f>
        <v>0</v>
      </c>
      <c r="E37" s="60">
        <f>(I37-K37+L37-N37+O37)*C37/F37</f>
        <v>0</v>
      </c>
      <c r="F37" s="61">
        <v>250</v>
      </c>
      <c r="G37" s="68">
        <v>20</v>
      </c>
      <c r="H37" s="62">
        <f>I37+L37+O37</f>
        <v>0</v>
      </c>
      <c r="I37" s="69"/>
      <c r="J37" s="69"/>
      <c r="K37" s="69"/>
      <c r="L37" s="69"/>
      <c r="M37" s="69"/>
      <c r="N37" s="69"/>
      <c r="O37" s="69"/>
      <c r="P37" s="69"/>
      <c r="Q37" s="70"/>
      <c r="R37" s="71" t="s">
        <v>2</v>
      </c>
      <c r="S37" s="66" t="s">
        <v>128</v>
      </c>
      <c r="T37" s="72" t="s">
        <v>134</v>
      </c>
    </row>
    <row r="38" spans="1:20" ht="24.95" customHeight="1" x14ac:dyDescent="0.25">
      <c r="A38" s="17">
        <v>3</v>
      </c>
      <c r="B38" s="15" t="s">
        <v>5</v>
      </c>
      <c r="C38" s="14">
        <v>5</v>
      </c>
      <c r="D38" s="59">
        <f>(J38+K38+M38+N38)*C38/F38</f>
        <v>0</v>
      </c>
      <c r="E38" s="60">
        <f>(I38-K38+L38-N38+O38)*C38/F38</f>
        <v>5</v>
      </c>
      <c r="F38" s="61">
        <f>G38+H38</f>
        <v>150</v>
      </c>
      <c r="G38" s="68"/>
      <c r="H38" s="62">
        <f>I38+L38+O38</f>
        <v>150</v>
      </c>
      <c r="I38" s="69"/>
      <c r="J38" s="75"/>
      <c r="K38" s="75"/>
      <c r="L38" s="75"/>
      <c r="M38" s="75"/>
      <c r="N38" s="75"/>
      <c r="O38" s="69">
        <v>150</v>
      </c>
      <c r="P38" s="75"/>
      <c r="Q38" s="70" t="s">
        <v>4</v>
      </c>
      <c r="R38" s="71" t="s">
        <v>2</v>
      </c>
      <c r="S38" s="66" t="s">
        <v>109</v>
      </c>
      <c r="T38" s="72" t="s">
        <v>95</v>
      </c>
    </row>
    <row r="39" spans="1:20" ht="24.95" customHeight="1" thickBot="1" x14ac:dyDescent="0.3">
      <c r="A39" s="16">
        <v>4</v>
      </c>
      <c r="B39" s="15" t="s">
        <v>124</v>
      </c>
      <c r="C39" s="14">
        <v>2</v>
      </c>
      <c r="D39" s="59">
        <f>(J39+K39+M39+N39)*C39/F39</f>
        <v>0</v>
      </c>
      <c r="E39" s="60">
        <f>(I39-K39+L39-N39+O39)*C39/F39</f>
        <v>1.2</v>
      </c>
      <c r="F39" s="61">
        <f>G39+H39</f>
        <v>50</v>
      </c>
      <c r="G39" s="68">
        <v>20</v>
      </c>
      <c r="H39" s="62">
        <f>I39+L39+O39</f>
        <v>30</v>
      </c>
      <c r="I39" s="69">
        <v>10</v>
      </c>
      <c r="J39" s="93"/>
      <c r="K39" s="75"/>
      <c r="L39" s="75"/>
      <c r="M39" s="75"/>
      <c r="N39" s="75"/>
      <c r="O39" s="69">
        <v>20</v>
      </c>
      <c r="P39" s="75"/>
      <c r="Q39" s="70" t="s">
        <v>3</v>
      </c>
      <c r="R39" s="71" t="s">
        <v>2</v>
      </c>
      <c r="S39" s="76" t="s">
        <v>110</v>
      </c>
      <c r="T39" s="72" t="s">
        <v>97</v>
      </c>
    </row>
    <row r="40" spans="1:20" ht="24.95" customHeight="1" thickBot="1" x14ac:dyDescent="0.3">
      <c r="A40" s="173" t="s">
        <v>1</v>
      </c>
      <c r="B40" s="174"/>
      <c r="C40" s="5">
        <f t="shared" ref="C40:P40" si="10">SUM(C36:C39)</f>
        <v>18</v>
      </c>
      <c r="D40" s="80">
        <f t="shared" si="10"/>
        <v>0</v>
      </c>
      <c r="E40" s="94">
        <f t="shared" si="10"/>
        <v>7.4</v>
      </c>
      <c r="F40" s="95">
        <f>SUM(F36:F39)</f>
        <v>500</v>
      </c>
      <c r="G40" s="95">
        <f t="shared" si="10"/>
        <v>60</v>
      </c>
      <c r="H40" s="92">
        <f t="shared" si="10"/>
        <v>210</v>
      </c>
      <c r="I40" s="83">
        <f t="shared" si="10"/>
        <v>40</v>
      </c>
      <c r="J40" s="83">
        <f t="shared" si="10"/>
        <v>0</v>
      </c>
      <c r="K40" s="83">
        <f t="shared" si="10"/>
        <v>0</v>
      </c>
      <c r="L40" s="83">
        <f t="shared" si="10"/>
        <v>0</v>
      </c>
      <c r="M40" s="83">
        <f t="shared" si="10"/>
        <v>0</v>
      </c>
      <c r="N40" s="83">
        <f t="shared" si="10"/>
        <v>0</v>
      </c>
      <c r="O40" s="83">
        <f t="shared" si="10"/>
        <v>170</v>
      </c>
      <c r="P40" s="91">
        <f t="shared" si="10"/>
        <v>0</v>
      </c>
      <c r="Q40" s="96"/>
      <c r="R40" s="86"/>
      <c r="S40" s="97"/>
      <c r="T40" s="88"/>
    </row>
    <row r="41" spans="1:20" ht="24.95" customHeight="1" thickBot="1" x14ac:dyDescent="0.3">
      <c r="A41" s="173" t="s">
        <v>0</v>
      </c>
      <c r="B41" s="174"/>
      <c r="C41" s="5">
        <f t="shared" ref="C41:P41" si="11">C24+C35+C40</f>
        <v>60</v>
      </c>
      <c r="D41" s="80">
        <f>D24+D35+D40</f>
        <v>4.5258992277436541</v>
      </c>
      <c r="E41" s="80">
        <f t="shared" si="11"/>
        <v>31.044161518780605</v>
      </c>
      <c r="F41" s="83">
        <f t="shared" si="11"/>
        <v>1711</v>
      </c>
      <c r="G41" s="83">
        <f t="shared" si="11"/>
        <v>584</v>
      </c>
      <c r="H41" s="83">
        <f t="shared" si="11"/>
        <v>897</v>
      </c>
      <c r="I41" s="83">
        <f t="shared" si="11"/>
        <v>268</v>
      </c>
      <c r="J41" s="83">
        <f t="shared" si="11"/>
        <v>130</v>
      </c>
      <c r="K41" s="83">
        <f t="shared" si="11"/>
        <v>5</v>
      </c>
      <c r="L41" s="83">
        <f t="shared" si="11"/>
        <v>9</v>
      </c>
      <c r="M41" s="83">
        <f t="shared" si="11"/>
        <v>0</v>
      </c>
      <c r="N41" s="83">
        <f t="shared" si="11"/>
        <v>0</v>
      </c>
      <c r="O41" s="83">
        <f t="shared" si="11"/>
        <v>620</v>
      </c>
      <c r="P41" s="83">
        <f t="shared" si="11"/>
        <v>0</v>
      </c>
      <c r="Q41" s="96"/>
      <c r="R41" s="86"/>
      <c r="S41" s="98"/>
      <c r="T41" s="99"/>
    </row>
    <row r="42" spans="1:20" x14ac:dyDescent="0.25">
      <c r="B42" s="2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1"/>
      <c r="R42" s="101"/>
      <c r="S42" s="101"/>
      <c r="T42" s="101"/>
    </row>
  </sheetData>
  <mergeCells count="45">
    <mergeCell ref="A41:B41"/>
    <mergeCell ref="O9:O10"/>
    <mergeCell ref="P9:P10"/>
    <mergeCell ref="G9:G10"/>
    <mergeCell ref="I9:I10"/>
    <mergeCell ref="A35:B35"/>
    <mergeCell ref="A40:B40"/>
    <mergeCell ref="K9:K10"/>
    <mergeCell ref="L9:L10"/>
    <mergeCell ref="R9:R10"/>
    <mergeCell ref="M9:M10"/>
    <mergeCell ref="J9:J10"/>
    <mergeCell ref="Q9:Q10"/>
    <mergeCell ref="A24:B24"/>
    <mergeCell ref="B9:B10"/>
    <mergeCell ref="C9:C10"/>
    <mergeCell ref="A6:A8"/>
    <mergeCell ref="N9:N10"/>
    <mergeCell ref="A9:A10"/>
    <mergeCell ref="H6:Q6"/>
    <mergeCell ref="C6:E6"/>
    <mergeCell ref="E7:E8"/>
    <mergeCell ref="D7:D8"/>
    <mergeCell ref="B6:B8"/>
    <mergeCell ref="A3:R3"/>
    <mergeCell ref="A5:E5"/>
    <mergeCell ref="L5:R5"/>
    <mergeCell ref="A1:R1"/>
    <mergeCell ref="L4:R4"/>
    <mergeCell ref="S6:S8"/>
    <mergeCell ref="T6:T8"/>
    <mergeCell ref="S9:S10"/>
    <mergeCell ref="T9:T10"/>
    <mergeCell ref="A2:R2"/>
    <mergeCell ref="F6:F8"/>
    <mergeCell ref="G6:G8"/>
    <mergeCell ref="R6:R8"/>
    <mergeCell ref="L7:N7"/>
    <mergeCell ref="C7:C8"/>
    <mergeCell ref="I7:K7"/>
    <mergeCell ref="O7:Q7"/>
    <mergeCell ref="H7:H8"/>
    <mergeCell ref="F5:K5"/>
    <mergeCell ref="F4:K4"/>
    <mergeCell ref="A4:E4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9"/>
  <sheetViews>
    <sheetView tabSelected="1" topLeftCell="A4" zoomScaleNormal="100" workbookViewId="0">
      <selection activeCell="A34" sqref="A34:XFD34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15.7109375" hidden="1" customWidth="1"/>
    <col min="20" max="20" width="18.7109375" hidden="1" customWidth="1"/>
    <col min="21" max="21" width="9.140625" customWidth="1"/>
  </cols>
  <sheetData>
    <row r="1" spans="1:20" ht="30" customHeight="1" thickTop="1" thickBot="1" x14ac:dyDescent="0.35">
      <c r="A1" s="145" t="s">
        <v>125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7"/>
    </row>
    <row r="2" spans="1:20" ht="30.75" customHeight="1" x14ac:dyDescent="0.3">
      <c r="A2" s="114" t="s">
        <v>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6"/>
    </row>
    <row r="3" spans="1:20" ht="30" customHeight="1" thickBot="1" x14ac:dyDescent="0.35">
      <c r="A3" s="140" t="s">
        <v>62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2"/>
    </row>
    <row r="4" spans="1:20" ht="30.75" customHeight="1" x14ac:dyDescent="0.25">
      <c r="A4" s="139" t="s">
        <v>88</v>
      </c>
      <c r="B4" s="137"/>
      <c r="C4" s="137"/>
      <c r="D4" s="137"/>
      <c r="E4" s="138"/>
      <c r="F4" s="136" t="s">
        <v>87</v>
      </c>
      <c r="G4" s="137"/>
      <c r="H4" s="137"/>
      <c r="I4" s="137"/>
      <c r="J4" s="137"/>
      <c r="K4" s="138"/>
      <c r="L4" s="136"/>
      <c r="M4" s="137"/>
      <c r="N4" s="137"/>
      <c r="O4" s="137"/>
      <c r="P4" s="137"/>
      <c r="Q4" s="137"/>
      <c r="R4" s="148"/>
    </row>
    <row r="5" spans="1:20" ht="30" customHeight="1" thickBot="1" x14ac:dyDescent="0.3">
      <c r="A5" s="143" t="s">
        <v>145</v>
      </c>
      <c r="B5" s="134"/>
      <c r="C5" s="134"/>
      <c r="D5" s="134"/>
      <c r="E5" s="135"/>
      <c r="F5" s="133" t="s">
        <v>58</v>
      </c>
      <c r="G5" s="134"/>
      <c r="H5" s="134"/>
      <c r="I5" s="134"/>
      <c r="J5" s="134"/>
      <c r="K5" s="135"/>
      <c r="L5" s="133" t="s">
        <v>144</v>
      </c>
      <c r="M5" s="134"/>
      <c r="N5" s="134"/>
      <c r="O5" s="134"/>
      <c r="P5" s="134"/>
      <c r="Q5" s="134"/>
      <c r="R5" s="144"/>
    </row>
    <row r="6" spans="1:20" ht="15.75" customHeight="1" x14ac:dyDescent="0.25">
      <c r="A6" s="149" t="s">
        <v>56</v>
      </c>
      <c r="B6" s="166" t="s">
        <v>55</v>
      </c>
      <c r="C6" s="159" t="s">
        <v>50</v>
      </c>
      <c r="D6" s="160"/>
      <c r="E6" s="161"/>
      <c r="F6" s="117" t="s">
        <v>54</v>
      </c>
      <c r="G6" s="117" t="s">
        <v>53</v>
      </c>
      <c r="H6" s="156" t="s">
        <v>52</v>
      </c>
      <c r="I6" s="157"/>
      <c r="J6" s="157"/>
      <c r="K6" s="157"/>
      <c r="L6" s="157"/>
      <c r="M6" s="157"/>
      <c r="N6" s="157"/>
      <c r="O6" s="157"/>
      <c r="P6" s="157"/>
      <c r="Q6" s="158"/>
      <c r="R6" s="120" t="s">
        <v>51</v>
      </c>
      <c r="S6" s="181" t="s">
        <v>89</v>
      </c>
      <c r="T6" s="107" t="s">
        <v>90</v>
      </c>
    </row>
    <row r="7" spans="1:20" ht="36" customHeight="1" x14ac:dyDescent="0.25">
      <c r="A7" s="150"/>
      <c r="B7" s="167"/>
      <c r="C7" s="126" t="s">
        <v>50</v>
      </c>
      <c r="D7" s="164" t="s">
        <v>49</v>
      </c>
      <c r="E7" s="162" t="s">
        <v>48</v>
      </c>
      <c r="F7" s="118"/>
      <c r="G7" s="118"/>
      <c r="H7" s="131" t="s">
        <v>47</v>
      </c>
      <c r="I7" s="128" t="s">
        <v>46</v>
      </c>
      <c r="J7" s="128"/>
      <c r="K7" s="128"/>
      <c r="L7" s="123" t="s">
        <v>45</v>
      </c>
      <c r="M7" s="124"/>
      <c r="N7" s="125"/>
      <c r="O7" s="129" t="s">
        <v>44</v>
      </c>
      <c r="P7" s="129"/>
      <c r="Q7" s="130"/>
      <c r="R7" s="121"/>
      <c r="S7" s="182"/>
      <c r="T7" s="108"/>
    </row>
    <row r="8" spans="1:20" s="24" customFormat="1" ht="42" customHeight="1" thickBot="1" x14ac:dyDescent="0.3">
      <c r="A8" s="151"/>
      <c r="B8" s="168"/>
      <c r="C8" s="127"/>
      <c r="D8" s="165"/>
      <c r="E8" s="163"/>
      <c r="F8" s="119"/>
      <c r="G8" s="119"/>
      <c r="H8" s="132"/>
      <c r="I8" s="28" t="s">
        <v>43</v>
      </c>
      <c r="J8" s="28" t="s">
        <v>41</v>
      </c>
      <c r="K8" s="27" t="s">
        <v>40</v>
      </c>
      <c r="L8" s="28" t="s">
        <v>42</v>
      </c>
      <c r="M8" s="28" t="s">
        <v>41</v>
      </c>
      <c r="N8" s="28" t="s">
        <v>40</v>
      </c>
      <c r="O8" s="28" t="s">
        <v>39</v>
      </c>
      <c r="P8" s="27" t="s">
        <v>38</v>
      </c>
      <c r="Q8" s="26" t="s">
        <v>37</v>
      </c>
      <c r="R8" s="122"/>
      <c r="S8" s="183"/>
      <c r="T8" s="109"/>
    </row>
    <row r="9" spans="1:20" s="25" customFormat="1" ht="15" customHeight="1" x14ac:dyDescent="0.25">
      <c r="A9" s="154">
        <v>1</v>
      </c>
      <c r="B9" s="175">
        <v>2</v>
      </c>
      <c r="C9" s="177">
        <v>3</v>
      </c>
      <c r="D9" s="41">
        <v>4</v>
      </c>
      <c r="E9" s="42">
        <v>5</v>
      </c>
      <c r="F9" s="43">
        <v>6</v>
      </c>
      <c r="G9" s="192">
        <v>7</v>
      </c>
      <c r="H9" s="44">
        <v>8</v>
      </c>
      <c r="I9" s="190">
        <v>9</v>
      </c>
      <c r="J9" s="188">
        <v>10</v>
      </c>
      <c r="K9" s="190">
        <v>11</v>
      </c>
      <c r="L9" s="190">
        <v>12</v>
      </c>
      <c r="M9" s="188">
        <v>13</v>
      </c>
      <c r="N9" s="190">
        <v>14</v>
      </c>
      <c r="O9" s="190">
        <v>15</v>
      </c>
      <c r="P9" s="190">
        <v>16</v>
      </c>
      <c r="Q9" s="186">
        <v>17</v>
      </c>
      <c r="R9" s="154">
        <v>18</v>
      </c>
      <c r="S9" s="184">
        <v>19</v>
      </c>
      <c r="T9" s="186">
        <v>20</v>
      </c>
    </row>
    <row r="10" spans="1:20" s="24" customFormat="1" ht="43.5" customHeight="1" thickBot="1" x14ac:dyDescent="0.3">
      <c r="A10" s="155"/>
      <c r="B10" s="176"/>
      <c r="C10" s="178"/>
      <c r="D10" s="45" t="s">
        <v>36</v>
      </c>
      <c r="E10" s="46" t="s">
        <v>35</v>
      </c>
      <c r="F10" s="47" t="s">
        <v>34</v>
      </c>
      <c r="G10" s="193"/>
      <c r="H10" s="48" t="s">
        <v>33</v>
      </c>
      <c r="I10" s="191"/>
      <c r="J10" s="189"/>
      <c r="K10" s="191"/>
      <c r="L10" s="191"/>
      <c r="M10" s="189"/>
      <c r="N10" s="191"/>
      <c r="O10" s="191"/>
      <c r="P10" s="191"/>
      <c r="Q10" s="187"/>
      <c r="R10" s="155"/>
      <c r="S10" s="185"/>
      <c r="T10" s="187"/>
    </row>
    <row r="11" spans="1:20" s="24" customFormat="1" ht="29.45" customHeight="1" x14ac:dyDescent="0.25">
      <c r="A11" s="29">
        <v>1</v>
      </c>
      <c r="B11" s="22" t="s">
        <v>86</v>
      </c>
      <c r="C11" s="10">
        <v>1</v>
      </c>
      <c r="D11" s="13">
        <f t="shared" ref="D11:D21" si="0">(J11+K11+M11+N11)*C11/F11</f>
        <v>0</v>
      </c>
      <c r="E11" s="12">
        <f t="shared" ref="E11:E21" si="1">(I11-K11+L11-N11+O11)*C11/F11</f>
        <v>0.83333333333333337</v>
      </c>
      <c r="F11" s="11">
        <f t="shared" ref="F11:F21" si="2">G11+H11</f>
        <v>30</v>
      </c>
      <c r="G11" s="11">
        <v>5</v>
      </c>
      <c r="H11" s="10">
        <f t="shared" ref="H11:H21" si="3">I11+L11+O11</f>
        <v>25</v>
      </c>
      <c r="I11" s="21">
        <v>10</v>
      </c>
      <c r="J11" s="40"/>
      <c r="K11" s="21"/>
      <c r="L11" s="21">
        <v>15</v>
      </c>
      <c r="M11" s="21"/>
      <c r="N11" s="21"/>
      <c r="O11" s="21"/>
      <c r="P11" s="21"/>
      <c r="Q11" s="20"/>
      <c r="R11" s="19" t="s">
        <v>2</v>
      </c>
      <c r="S11" s="31" t="s">
        <v>119</v>
      </c>
      <c r="T11" s="32" t="s">
        <v>102</v>
      </c>
    </row>
    <row r="12" spans="1:20" s="24" customFormat="1" ht="24.95" customHeight="1" x14ac:dyDescent="0.25">
      <c r="A12" s="29">
        <v>2</v>
      </c>
      <c r="B12" s="22" t="s">
        <v>85</v>
      </c>
      <c r="C12" s="10">
        <v>3</v>
      </c>
      <c r="D12" s="13">
        <f t="shared" si="0"/>
        <v>0</v>
      </c>
      <c r="E12" s="12">
        <f t="shared" si="1"/>
        <v>1.5</v>
      </c>
      <c r="F12" s="11">
        <f t="shared" si="2"/>
        <v>90</v>
      </c>
      <c r="G12" s="11">
        <v>45</v>
      </c>
      <c r="H12" s="10">
        <f t="shared" si="3"/>
        <v>45</v>
      </c>
      <c r="I12" s="21">
        <v>15</v>
      </c>
      <c r="J12" s="40"/>
      <c r="K12" s="21"/>
      <c r="L12" s="21"/>
      <c r="M12" s="21"/>
      <c r="N12" s="21"/>
      <c r="O12" s="21">
        <v>30</v>
      </c>
      <c r="P12" s="21"/>
      <c r="Q12" s="20" t="s">
        <v>11</v>
      </c>
      <c r="R12" s="19" t="s">
        <v>10</v>
      </c>
      <c r="S12" s="33" t="s">
        <v>113</v>
      </c>
      <c r="T12" s="32" t="s">
        <v>103</v>
      </c>
    </row>
    <row r="13" spans="1:20" s="24" customFormat="1" ht="24.95" customHeight="1" x14ac:dyDescent="0.25">
      <c r="A13" s="29">
        <v>3</v>
      </c>
      <c r="B13" s="22" t="s">
        <v>84</v>
      </c>
      <c r="C13" s="10">
        <v>3</v>
      </c>
      <c r="D13" s="13">
        <f t="shared" si="0"/>
        <v>0</v>
      </c>
      <c r="E13" s="12">
        <f t="shared" si="1"/>
        <v>1.8</v>
      </c>
      <c r="F13" s="11">
        <f t="shared" si="2"/>
        <v>75</v>
      </c>
      <c r="G13" s="11">
        <v>30</v>
      </c>
      <c r="H13" s="10">
        <f t="shared" si="3"/>
        <v>45</v>
      </c>
      <c r="I13" s="21">
        <v>15</v>
      </c>
      <c r="J13" s="40"/>
      <c r="K13" s="21"/>
      <c r="L13" s="21"/>
      <c r="M13" s="21"/>
      <c r="N13" s="21"/>
      <c r="O13" s="21">
        <v>30</v>
      </c>
      <c r="P13" s="21"/>
      <c r="Q13" s="20" t="s">
        <v>11</v>
      </c>
      <c r="R13" s="19" t="s">
        <v>10</v>
      </c>
      <c r="S13" s="33" t="s">
        <v>113</v>
      </c>
      <c r="T13" s="32" t="s">
        <v>93</v>
      </c>
    </row>
    <row r="14" spans="1:20" s="24" customFormat="1" ht="24.95" customHeight="1" x14ac:dyDescent="0.25">
      <c r="A14" s="29">
        <v>4</v>
      </c>
      <c r="B14" s="22" t="s">
        <v>83</v>
      </c>
      <c r="C14" s="10">
        <v>1</v>
      </c>
      <c r="D14" s="13">
        <f t="shared" si="0"/>
        <v>0</v>
      </c>
      <c r="E14" s="12">
        <f t="shared" si="1"/>
        <v>0.5</v>
      </c>
      <c r="F14" s="11">
        <f t="shared" si="2"/>
        <v>30</v>
      </c>
      <c r="G14" s="11">
        <v>15</v>
      </c>
      <c r="H14" s="10">
        <f t="shared" si="3"/>
        <v>15</v>
      </c>
      <c r="I14" s="21"/>
      <c r="J14" s="40"/>
      <c r="K14" s="21"/>
      <c r="L14" s="21">
        <v>15</v>
      </c>
      <c r="M14" s="21"/>
      <c r="N14" s="21"/>
      <c r="O14" s="21"/>
      <c r="P14" s="21"/>
      <c r="Q14" s="20"/>
      <c r="R14" s="19" t="s">
        <v>2</v>
      </c>
      <c r="S14" s="31" t="s">
        <v>112</v>
      </c>
      <c r="T14" s="32" t="s">
        <v>122</v>
      </c>
    </row>
    <row r="15" spans="1:20" s="204" customFormat="1" ht="24.95" customHeight="1" x14ac:dyDescent="0.25">
      <c r="A15" s="194">
        <v>5</v>
      </c>
      <c r="B15" s="195" t="s">
        <v>82</v>
      </c>
      <c r="C15" s="196">
        <v>2</v>
      </c>
      <c r="D15" s="197">
        <f t="shared" si="0"/>
        <v>0.6</v>
      </c>
      <c r="E15" s="198">
        <f t="shared" si="1"/>
        <v>1.2</v>
      </c>
      <c r="F15" s="199">
        <f t="shared" si="2"/>
        <v>50</v>
      </c>
      <c r="G15" s="199">
        <v>20</v>
      </c>
      <c r="H15" s="196">
        <f t="shared" si="3"/>
        <v>30</v>
      </c>
      <c r="I15" s="200">
        <v>15</v>
      </c>
      <c r="J15" s="201">
        <v>15</v>
      </c>
      <c r="K15" s="200"/>
      <c r="L15" s="200"/>
      <c r="M15" s="200"/>
      <c r="N15" s="200"/>
      <c r="O15" s="200">
        <v>15</v>
      </c>
      <c r="P15" s="200"/>
      <c r="Q15" s="202" t="s">
        <v>4</v>
      </c>
      <c r="R15" s="203" t="s">
        <v>2</v>
      </c>
      <c r="S15" s="31" t="s">
        <v>109</v>
      </c>
      <c r="T15" s="32" t="s">
        <v>135</v>
      </c>
    </row>
    <row r="16" spans="1:20" s="24" customFormat="1" ht="24.95" customHeight="1" x14ac:dyDescent="0.25">
      <c r="A16" s="29">
        <v>6</v>
      </c>
      <c r="B16" s="22" t="s">
        <v>81</v>
      </c>
      <c r="C16" s="10">
        <v>2</v>
      </c>
      <c r="D16" s="13">
        <f t="shared" si="0"/>
        <v>0</v>
      </c>
      <c r="E16" s="12">
        <f t="shared" si="1"/>
        <v>1.4</v>
      </c>
      <c r="F16" s="11">
        <f t="shared" si="2"/>
        <v>50</v>
      </c>
      <c r="G16" s="11">
        <v>15</v>
      </c>
      <c r="H16" s="10">
        <f t="shared" si="3"/>
        <v>35</v>
      </c>
      <c r="I16" s="21">
        <v>20</v>
      </c>
      <c r="J16" s="40"/>
      <c r="K16" s="21"/>
      <c r="L16" s="21"/>
      <c r="M16" s="21"/>
      <c r="N16" s="21"/>
      <c r="O16" s="21">
        <v>15</v>
      </c>
      <c r="P16" s="21"/>
      <c r="Q16" s="20" t="s">
        <v>11</v>
      </c>
      <c r="R16" s="19" t="s">
        <v>2</v>
      </c>
      <c r="S16" s="33" t="s">
        <v>113</v>
      </c>
      <c r="T16" s="49" t="s">
        <v>132</v>
      </c>
    </row>
    <row r="17" spans="1:20" s="24" customFormat="1" ht="24.95" customHeight="1" x14ac:dyDescent="0.25">
      <c r="A17" s="29">
        <v>7</v>
      </c>
      <c r="B17" s="22" t="s">
        <v>80</v>
      </c>
      <c r="C17" s="10">
        <v>2</v>
      </c>
      <c r="D17" s="13">
        <f t="shared" si="0"/>
        <v>0</v>
      </c>
      <c r="E17" s="12">
        <f t="shared" si="1"/>
        <v>1</v>
      </c>
      <c r="F17" s="11">
        <f t="shared" si="2"/>
        <v>50</v>
      </c>
      <c r="G17" s="11">
        <v>25</v>
      </c>
      <c r="H17" s="10">
        <f t="shared" si="3"/>
        <v>25</v>
      </c>
      <c r="I17" s="21"/>
      <c r="J17" s="40"/>
      <c r="K17" s="21"/>
      <c r="L17" s="21"/>
      <c r="M17" s="21"/>
      <c r="N17" s="21"/>
      <c r="O17" s="21">
        <v>25</v>
      </c>
      <c r="P17" s="21"/>
      <c r="Q17" s="20" t="s">
        <v>4</v>
      </c>
      <c r="R17" s="19" t="s">
        <v>2</v>
      </c>
      <c r="S17" s="33" t="s">
        <v>109</v>
      </c>
      <c r="T17" s="32" t="s">
        <v>104</v>
      </c>
    </row>
    <row r="18" spans="1:20" s="204" customFormat="1" ht="24.95" customHeight="1" x14ac:dyDescent="0.25">
      <c r="A18" s="194">
        <v>8</v>
      </c>
      <c r="B18" s="195" t="s">
        <v>79</v>
      </c>
      <c r="C18" s="196">
        <v>2</v>
      </c>
      <c r="D18" s="197">
        <f t="shared" si="0"/>
        <v>0.4</v>
      </c>
      <c r="E18" s="198">
        <f t="shared" si="1"/>
        <v>1.2</v>
      </c>
      <c r="F18" s="199">
        <f t="shared" si="2"/>
        <v>50</v>
      </c>
      <c r="G18" s="199">
        <v>20</v>
      </c>
      <c r="H18" s="196">
        <f t="shared" si="3"/>
        <v>30</v>
      </c>
      <c r="I18" s="200">
        <v>10</v>
      </c>
      <c r="J18" s="201">
        <v>10</v>
      </c>
      <c r="K18" s="200"/>
      <c r="L18" s="200">
        <v>20</v>
      </c>
      <c r="M18" s="200"/>
      <c r="N18" s="200"/>
      <c r="O18" s="200"/>
      <c r="P18" s="200"/>
      <c r="Q18" s="202"/>
      <c r="R18" s="203" t="s">
        <v>2</v>
      </c>
      <c r="S18" s="103" t="s">
        <v>109</v>
      </c>
      <c r="T18" s="32" t="s">
        <v>138</v>
      </c>
    </row>
    <row r="19" spans="1:20" s="24" customFormat="1" ht="24.95" customHeight="1" x14ac:dyDescent="0.25">
      <c r="A19" s="29">
        <v>9</v>
      </c>
      <c r="B19" s="22" t="s">
        <v>141</v>
      </c>
      <c r="C19" s="10">
        <v>2</v>
      </c>
      <c r="D19" s="13">
        <f t="shared" si="0"/>
        <v>0.66666666666666663</v>
      </c>
      <c r="E19" s="12">
        <f t="shared" si="1"/>
        <v>1.3333333333333333</v>
      </c>
      <c r="F19" s="11">
        <f t="shared" si="2"/>
        <v>60</v>
      </c>
      <c r="G19" s="11">
        <v>20</v>
      </c>
      <c r="H19" s="10">
        <f t="shared" si="3"/>
        <v>40</v>
      </c>
      <c r="I19" s="21">
        <v>20</v>
      </c>
      <c r="J19" s="102">
        <v>20</v>
      </c>
      <c r="K19" s="21"/>
      <c r="L19" s="21"/>
      <c r="M19" s="21"/>
      <c r="N19" s="21"/>
      <c r="O19" s="21">
        <v>20</v>
      </c>
      <c r="P19" s="21"/>
      <c r="Q19" s="20" t="s">
        <v>4</v>
      </c>
      <c r="R19" s="19" t="s">
        <v>10</v>
      </c>
      <c r="S19" s="33" t="s">
        <v>109</v>
      </c>
      <c r="T19" s="32" t="s">
        <v>105</v>
      </c>
    </row>
    <row r="20" spans="1:20" ht="24.95" customHeight="1" x14ac:dyDescent="0.25">
      <c r="A20" s="29">
        <v>10</v>
      </c>
      <c r="B20" s="22" t="s">
        <v>78</v>
      </c>
      <c r="C20" s="10">
        <v>2</v>
      </c>
      <c r="D20" s="13">
        <f t="shared" si="0"/>
        <v>0</v>
      </c>
      <c r="E20" s="12">
        <f t="shared" si="1"/>
        <v>1</v>
      </c>
      <c r="F20" s="11">
        <f t="shared" si="2"/>
        <v>60</v>
      </c>
      <c r="G20" s="11">
        <v>30</v>
      </c>
      <c r="H20" s="10">
        <f t="shared" si="3"/>
        <v>30</v>
      </c>
      <c r="I20" s="21">
        <v>10</v>
      </c>
      <c r="J20" s="40"/>
      <c r="K20" s="21"/>
      <c r="L20" s="21">
        <v>20</v>
      </c>
      <c r="M20" s="21"/>
      <c r="N20" s="21"/>
      <c r="O20" s="21"/>
      <c r="P20" s="21"/>
      <c r="Q20" s="20"/>
      <c r="R20" s="19" t="s">
        <v>2</v>
      </c>
      <c r="S20" s="31" t="s">
        <v>120</v>
      </c>
      <c r="T20" s="32" t="s">
        <v>129</v>
      </c>
    </row>
    <row r="21" spans="1:20" ht="24.95" customHeight="1" thickBot="1" x14ac:dyDescent="0.3">
      <c r="A21" s="29">
        <v>11</v>
      </c>
      <c r="B21" s="22" t="s">
        <v>77</v>
      </c>
      <c r="C21" s="10">
        <v>2</v>
      </c>
      <c r="D21" s="13">
        <f t="shared" si="0"/>
        <v>0</v>
      </c>
      <c r="E21" s="12">
        <f t="shared" si="1"/>
        <v>1.2</v>
      </c>
      <c r="F21" s="11">
        <f t="shared" si="2"/>
        <v>50</v>
      </c>
      <c r="G21" s="11">
        <v>20</v>
      </c>
      <c r="H21" s="10">
        <f t="shared" si="3"/>
        <v>30</v>
      </c>
      <c r="I21" s="21">
        <v>15</v>
      </c>
      <c r="J21" s="21"/>
      <c r="K21" s="21"/>
      <c r="L21" s="21"/>
      <c r="M21" s="21"/>
      <c r="N21" s="21"/>
      <c r="O21" s="21">
        <v>15</v>
      </c>
      <c r="P21" s="21"/>
      <c r="Q21" s="20" t="s">
        <v>4</v>
      </c>
      <c r="R21" s="19" t="s">
        <v>10</v>
      </c>
      <c r="S21" s="33" t="s">
        <v>109</v>
      </c>
      <c r="T21" s="32" t="s">
        <v>92</v>
      </c>
    </row>
    <row r="22" spans="1:20" ht="24.95" customHeight="1" thickBot="1" x14ac:dyDescent="0.3">
      <c r="A22" s="173" t="s">
        <v>21</v>
      </c>
      <c r="B22" s="174"/>
      <c r="C22" s="5">
        <f t="shared" ref="C22:P22" si="4">SUM(C11:C21)</f>
        <v>22</v>
      </c>
      <c r="D22" s="6">
        <f t="shared" si="4"/>
        <v>1.6666666666666665</v>
      </c>
      <c r="E22" s="18">
        <f t="shared" si="4"/>
        <v>12.966666666666667</v>
      </c>
      <c r="F22" s="7">
        <f t="shared" si="4"/>
        <v>595</v>
      </c>
      <c r="G22" s="9">
        <f t="shared" si="4"/>
        <v>245</v>
      </c>
      <c r="H22" s="8">
        <f t="shared" si="4"/>
        <v>350</v>
      </c>
      <c r="I22" s="5">
        <f t="shared" si="4"/>
        <v>130</v>
      </c>
      <c r="J22" s="5">
        <f t="shared" si="4"/>
        <v>45</v>
      </c>
      <c r="K22" s="5">
        <f t="shared" si="4"/>
        <v>0</v>
      </c>
      <c r="L22" s="5">
        <f t="shared" si="4"/>
        <v>70</v>
      </c>
      <c r="M22" s="5">
        <f t="shared" si="4"/>
        <v>0</v>
      </c>
      <c r="N22" s="5">
        <f t="shared" si="4"/>
        <v>0</v>
      </c>
      <c r="O22" s="5">
        <f t="shared" si="4"/>
        <v>150</v>
      </c>
      <c r="P22" s="7">
        <f t="shared" si="4"/>
        <v>0</v>
      </c>
      <c r="Q22" s="4"/>
      <c r="R22" s="3"/>
      <c r="S22" s="36"/>
      <c r="T22" s="34"/>
    </row>
    <row r="23" spans="1:20" ht="24.95" customHeight="1" x14ac:dyDescent="0.25">
      <c r="A23" s="29">
        <v>1</v>
      </c>
      <c r="B23" s="22" t="s">
        <v>76</v>
      </c>
      <c r="C23" s="10">
        <v>1</v>
      </c>
      <c r="D23" s="13">
        <f t="shared" ref="D23:D32" si="5">(J23+K23+M23+N23)*C23/F23</f>
        <v>0</v>
      </c>
      <c r="E23" s="12">
        <f t="shared" ref="E23:E32" si="6">(I23-K23+L23-N23+O23)*C23/F23</f>
        <v>0.66666666666666663</v>
      </c>
      <c r="F23" s="11">
        <f t="shared" ref="F23:F32" si="7">G23+H23</f>
        <v>30</v>
      </c>
      <c r="G23" s="11">
        <v>10</v>
      </c>
      <c r="H23" s="10">
        <f t="shared" ref="H23:H32" si="8">I23+L23+O23</f>
        <v>20</v>
      </c>
      <c r="I23" s="21">
        <v>10</v>
      </c>
      <c r="J23" s="21"/>
      <c r="K23" s="21"/>
      <c r="L23" s="21">
        <v>10</v>
      </c>
      <c r="M23" s="21"/>
      <c r="N23" s="21"/>
      <c r="O23" s="21"/>
      <c r="P23" s="21"/>
      <c r="Q23" s="20"/>
      <c r="R23" s="19" t="s">
        <v>2</v>
      </c>
      <c r="S23" s="31" t="s">
        <v>112</v>
      </c>
      <c r="T23" s="32" t="s">
        <v>106</v>
      </c>
    </row>
    <row r="24" spans="1:20" ht="31.9" customHeight="1" x14ac:dyDescent="0.25">
      <c r="A24" s="29">
        <v>2</v>
      </c>
      <c r="B24" s="22" t="s">
        <v>75</v>
      </c>
      <c r="C24" s="10">
        <v>1</v>
      </c>
      <c r="D24" s="13">
        <f t="shared" si="5"/>
        <v>0</v>
      </c>
      <c r="E24" s="12">
        <f t="shared" si="6"/>
        <v>0.92592592592592593</v>
      </c>
      <c r="F24" s="11">
        <f t="shared" si="7"/>
        <v>27</v>
      </c>
      <c r="G24" s="11">
        <v>2</v>
      </c>
      <c r="H24" s="10">
        <f t="shared" si="8"/>
        <v>25</v>
      </c>
      <c r="I24" s="21">
        <v>10</v>
      </c>
      <c r="J24" s="40"/>
      <c r="K24" s="21"/>
      <c r="L24" s="21">
        <v>15</v>
      </c>
      <c r="M24" s="21"/>
      <c r="N24" s="21"/>
      <c r="O24" s="21"/>
      <c r="P24" s="21"/>
      <c r="Q24" s="20"/>
      <c r="R24" s="19" t="s">
        <v>2</v>
      </c>
      <c r="S24" s="31" t="s">
        <v>119</v>
      </c>
      <c r="T24" s="32" t="s">
        <v>123</v>
      </c>
    </row>
    <row r="25" spans="1:20" ht="24.95" customHeight="1" x14ac:dyDescent="0.25">
      <c r="A25" s="29">
        <v>3</v>
      </c>
      <c r="B25" s="22" t="s">
        <v>74</v>
      </c>
      <c r="C25" s="10">
        <v>1</v>
      </c>
      <c r="D25" s="13">
        <f t="shared" si="5"/>
        <v>0</v>
      </c>
      <c r="E25" s="12">
        <f t="shared" si="6"/>
        <v>0.33333333333333331</v>
      </c>
      <c r="F25" s="11">
        <f t="shared" si="7"/>
        <v>30</v>
      </c>
      <c r="G25" s="11">
        <v>20</v>
      </c>
      <c r="H25" s="10">
        <f t="shared" si="8"/>
        <v>10</v>
      </c>
      <c r="I25" s="21">
        <v>5</v>
      </c>
      <c r="J25" s="40"/>
      <c r="K25" s="21"/>
      <c r="L25" s="21"/>
      <c r="M25" s="21"/>
      <c r="N25" s="21"/>
      <c r="O25" s="21">
        <v>5</v>
      </c>
      <c r="P25" s="21"/>
      <c r="Q25" s="20" t="s">
        <v>4</v>
      </c>
      <c r="R25" s="19" t="s">
        <v>2</v>
      </c>
      <c r="S25" s="33" t="s">
        <v>113</v>
      </c>
      <c r="T25" s="32" t="s">
        <v>101</v>
      </c>
    </row>
    <row r="26" spans="1:20" ht="24.95" customHeight="1" x14ac:dyDescent="0.25">
      <c r="A26" s="29">
        <v>4</v>
      </c>
      <c r="B26" s="22" t="s">
        <v>73</v>
      </c>
      <c r="C26" s="10">
        <v>1</v>
      </c>
      <c r="D26" s="13">
        <f t="shared" si="5"/>
        <v>0</v>
      </c>
      <c r="E26" s="12">
        <f t="shared" si="6"/>
        <v>0.6</v>
      </c>
      <c r="F26" s="11">
        <f t="shared" si="7"/>
        <v>25</v>
      </c>
      <c r="G26" s="11">
        <v>10</v>
      </c>
      <c r="H26" s="10">
        <f t="shared" si="8"/>
        <v>15</v>
      </c>
      <c r="I26" s="21">
        <v>15</v>
      </c>
      <c r="J26" s="40"/>
      <c r="K26" s="21"/>
      <c r="L26" s="21"/>
      <c r="M26" s="21"/>
      <c r="N26" s="21"/>
      <c r="O26" s="21"/>
      <c r="P26" s="21"/>
      <c r="Q26" s="20"/>
      <c r="R26" s="19" t="s">
        <v>2</v>
      </c>
      <c r="S26" s="33" t="s">
        <v>113</v>
      </c>
      <c r="T26" s="49" t="s">
        <v>132</v>
      </c>
    </row>
    <row r="27" spans="1:20" ht="24.95" customHeight="1" x14ac:dyDescent="0.25">
      <c r="A27" s="29">
        <v>5</v>
      </c>
      <c r="B27" s="22" t="s">
        <v>72</v>
      </c>
      <c r="C27" s="10">
        <v>2</v>
      </c>
      <c r="D27" s="13">
        <f t="shared" si="5"/>
        <v>0</v>
      </c>
      <c r="E27" s="12">
        <f t="shared" si="6"/>
        <v>1.2</v>
      </c>
      <c r="F27" s="11">
        <f t="shared" si="7"/>
        <v>50</v>
      </c>
      <c r="G27" s="11">
        <v>20</v>
      </c>
      <c r="H27" s="10">
        <f t="shared" si="8"/>
        <v>30</v>
      </c>
      <c r="I27" s="21">
        <v>15</v>
      </c>
      <c r="J27" s="40"/>
      <c r="K27" s="21"/>
      <c r="L27" s="21">
        <v>15</v>
      </c>
      <c r="M27" s="21"/>
      <c r="N27" s="21"/>
      <c r="O27" s="21"/>
      <c r="P27" s="21"/>
      <c r="Q27" s="20"/>
      <c r="R27" s="19" t="s">
        <v>2</v>
      </c>
      <c r="S27" s="31" t="s">
        <v>118</v>
      </c>
      <c r="T27" s="32" t="s">
        <v>107</v>
      </c>
    </row>
    <row r="28" spans="1:20" ht="24.95" customHeight="1" x14ac:dyDescent="0.25">
      <c r="A28" s="29">
        <v>6</v>
      </c>
      <c r="B28" s="22" t="s">
        <v>71</v>
      </c>
      <c r="C28" s="10">
        <v>2</v>
      </c>
      <c r="D28" s="13">
        <f t="shared" si="5"/>
        <v>0</v>
      </c>
      <c r="E28" s="12">
        <f t="shared" si="6"/>
        <v>1</v>
      </c>
      <c r="F28" s="11">
        <f t="shared" si="7"/>
        <v>50</v>
      </c>
      <c r="G28" s="11">
        <v>25</v>
      </c>
      <c r="H28" s="10">
        <f t="shared" si="8"/>
        <v>25</v>
      </c>
      <c r="I28" s="21">
        <v>10</v>
      </c>
      <c r="J28" s="40"/>
      <c r="K28" s="21"/>
      <c r="L28" s="21"/>
      <c r="M28" s="21"/>
      <c r="N28" s="21"/>
      <c r="O28" s="21">
        <v>15</v>
      </c>
      <c r="P28" s="21"/>
      <c r="Q28" s="20" t="s">
        <v>11</v>
      </c>
      <c r="R28" s="19" t="s">
        <v>10</v>
      </c>
      <c r="S28" s="33" t="s">
        <v>113</v>
      </c>
      <c r="T28" s="32" t="s">
        <v>103</v>
      </c>
    </row>
    <row r="29" spans="1:20" ht="24.95" customHeight="1" x14ac:dyDescent="0.25">
      <c r="A29" s="29">
        <v>7</v>
      </c>
      <c r="B29" s="22" t="s">
        <v>142</v>
      </c>
      <c r="C29" s="10">
        <v>2</v>
      </c>
      <c r="D29" s="13">
        <f t="shared" si="5"/>
        <v>0.33333333333333331</v>
      </c>
      <c r="E29" s="12">
        <f t="shared" si="6"/>
        <v>0.83333333333333337</v>
      </c>
      <c r="F29" s="11">
        <f t="shared" si="7"/>
        <v>60</v>
      </c>
      <c r="G29" s="11">
        <v>35</v>
      </c>
      <c r="H29" s="10">
        <f t="shared" si="8"/>
        <v>25</v>
      </c>
      <c r="I29" s="21">
        <v>10</v>
      </c>
      <c r="J29" s="102">
        <v>10</v>
      </c>
      <c r="K29" s="21"/>
      <c r="L29" s="21">
        <v>15</v>
      </c>
      <c r="M29" s="21"/>
      <c r="N29" s="21"/>
      <c r="O29" s="21"/>
      <c r="P29" s="21"/>
      <c r="Q29" s="20"/>
      <c r="R29" s="19" t="s">
        <v>10</v>
      </c>
      <c r="S29" s="33" t="s">
        <v>109</v>
      </c>
      <c r="T29" s="32" t="s">
        <v>95</v>
      </c>
    </row>
    <row r="30" spans="1:20" ht="24.95" customHeight="1" x14ac:dyDescent="0.25">
      <c r="A30" s="29">
        <v>8</v>
      </c>
      <c r="B30" s="22" t="s">
        <v>143</v>
      </c>
      <c r="C30" s="10">
        <v>2</v>
      </c>
      <c r="D30" s="13">
        <f t="shared" si="5"/>
        <v>0.37037037037037035</v>
      </c>
      <c r="E30" s="12">
        <f t="shared" si="6"/>
        <v>0.92592592592592593</v>
      </c>
      <c r="F30" s="11">
        <f t="shared" si="7"/>
        <v>54</v>
      </c>
      <c r="G30" s="11">
        <v>29</v>
      </c>
      <c r="H30" s="10">
        <f t="shared" si="8"/>
        <v>25</v>
      </c>
      <c r="I30" s="21">
        <v>10</v>
      </c>
      <c r="J30" s="102">
        <v>10</v>
      </c>
      <c r="K30" s="21"/>
      <c r="L30" s="21"/>
      <c r="M30" s="21"/>
      <c r="N30" s="21"/>
      <c r="O30" s="21">
        <v>15</v>
      </c>
      <c r="P30" s="21"/>
      <c r="Q30" s="20" t="s">
        <v>4</v>
      </c>
      <c r="R30" s="19" t="s">
        <v>10</v>
      </c>
      <c r="S30" s="33" t="s">
        <v>109</v>
      </c>
      <c r="T30" s="32" t="s">
        <v>105</v>
      </c>
    </row>
    <row r="31" spans="1:20" ht="24.95" customHeight="1" x14ac:dyDescent="0.25">
      <c r="A31" s="29">
        <v>9</v>
      </c>
      <c r="B31" s="22" t="s">
        <v>70</v>
      </c>
      <c r="C31" s="10">
        <v>2</v>
      </c>
      <c r="D31" s="13">
        <f t="shared" si="5"/>
        <v>0</v>
      </c>
      <c r="E31" s="12">
        <f t="shared" si="6"/>
        <v>1.2</v>
      </c>
      <c r="F31" s="11">
        <f t="shared" si="7"/>
        <v>50</v>
      </c>
      <c r="G31" s="11">
        <v>20</v>
      </c>
      <c r="H31" s="10">
        <f t="shared" si="8"/>
        <v>30</v>
      </c>
      <c r="I31" s="21">
        <v>10</v>
      </c>
      <c r="J31" s="40"/>
      <c r="K31" s="21"/>
      <c r="L31" s="21"/>
      <c r="M31" s="21"/>
      <c r="N31" s="21"/>
      <c r="O31" s="21">
        <v>20</v>
      </c>
      <c r="P31" s="21"/>
      <c r="Q31" s="20" t="s">
        <v>4</v>
      </c>
      <c r="R31" s="19" t="s">
        <v>2</v>
      </c>
      <c r="S31" s="50" t="s">
        <v>131</v>
      </c>
      <c r="T31" s="32" t="s">
        <v>108</v>
      </c>
    </row>
    <row r="32" spans="1:20" ht="24.95" customHeight="1" thickBot="1" x14ac:dyDescent="0.3">
      <c r="A32" s="29">
        <v>10</v>
      </c>
      <c r="B32" s="22" t="s">
        <v>69</v>
      </c>
      <c r="C32" s="10">
        <v>8</v>
      </c>
      <c r="D32" s="13">
        <f t="shared" si="5"/>
        <v>0</v>
      </c>
      <c r="E32" s="12">
        <f t="shared" si="6"/>
        <v>4.8</v>
      </c>
      <c r="F32" s="11">
        <f t="shared" si="7"/>
        <v>200</v>
      </c>
      <c r="G32" s="11">
        <v>80</v>
      </c>
      <c r="H32" s="10">
        <f t="shared" si="8"/>
        <v>120</v>
      </c>
      <c r="I32" s="21"/>
      <c r="J32" s="21"/>
      <c r="K32" s="21"/>
      <c r="L32" s="21"/>
      <c r="M32" s="21"/>
      <c r="N32" s="21"/>
      <c r="O32" s="21">
        <v>120</v>
      </c>
      <c r="P32" s="21"/>
      <c r="Q32" s="20"/>
      <c r="R32" s="19" t="s">
        <v>10</v>
      </c>
      <c r="S32" s="30"/>
      <c r="T32" s="32"/>
    </row>
    <row r="33" spans="1:20" ht="24.95" customHeight="1" thickBot="1" x14ac:dyDescent="0.3">
      <c r="A33" s="173" t="s">
        <v>8</v>
      </c>
      <c r="B33" s="174"/>
      <c r="C33" s="5">
        <f t="shared" ref="C33:P33" si="9">SUM(C23:C32)</f>
        <v>22</v>
      </c>
      <c r="D33" s="6">
        <f t="shared" si="9"/>
        <v>0.70370370370370372</v>
      </c>
      <c r="E33" s="18">
        <f t="shared" si="9"/>
        <v>12.485185185185184</v>
      </c>
      <c r="F33" s="7">
        <f t="shared" si="9"/>
        <v>576</v>
      </c>
      <c r="G33" s="23">
        <f t="shared" si="9"/>
        <v>251</v>
      </c>
      <c r="H33" s="5">
        <f t="shared" si="9"/>
        <v>325</v>
      </c>
      <c r="I33" s="5">
        <f t="shared" si="9"/>
        <v>95</v>
      </c>
      <c r="J33" s="5">
        <f t="shared" si="9"/>
        <v>20</v>
      </c>
      <c r="K33" s="5">
        <f t="shared" si="9"/>
        <v>0</v>
      </c>
      <c r="L33" s="5">
        <f t="shared" si="9"/>
        <v>55</v>
      </c>
      <c r="M33" s="5">
        <f t="shared" si="9"/>
        <v>0</v>
      </c>
      <c r="N33" s="5">
        <f t="shared" si="9"/>
        <v>0</v>
      </c>
      <c r="O33" s="5">
        <f t="shared" si="9"/>
        <v>175</v>
      </c>
      <c r="P33" s="7">
        <f t="shared" si="9"/>
        <v>0</v>
      </c>
      <c r="Q33" s="4"/>
      <c r="R33" s="3"/>
      <c r="S33" s="36"/>
      <c r="T33" s="34"/>
    </row>
    <row r="34" spans="1:20" s="205" customFormat="1" ht="24.95" customHeight="1" x14ac:dyDescent="0.25">
      <c r="A34" s="194">
        <v>1</v>
      </c>
      <c r="B34" s="195" t="s">
        <v>68</v>
      </c>
      <c r="C34" s="196">
        <v>2</v>
      </c>
      <c r="D34" s="197">
        <f>(J34+K34+M34+N34)*C34/F34</f>
        <v>0</v>
      </c>
      <c r="E34" s="198">
        <f>(I34-K34+L34-N34+O34)*C34/F34</f>
        <v>0</v>
      </c>
      <c r="F34" s="199">
        <f>H34+G34</f>
        <v>50</v>
      </c>
      <c r="G34" s="199">
        <v>20</v>
      </c>
      <c r="H34" s="196">
        <v>30</v>
      </c>
      <c r="I34" s="200"/>
      <c r="J34" s="200"/>
      <c r="K34" s="200"/>
      <c r="L34" s="200"/>
      <c r="M34" s="200"/>
      <c r="N34" s="200"/>
      <c r="O34" s="200"/>
      <c r="P34" s="200"/>
      <c r="Q34" s="202"/>
      <c r="R34" s="203" t="s">
        <v>2</v>
      </c>
      <c r="S34" s="30"/>
      <c r="T34" s="32"/>
    </row>
    <row r="35" spans="1:20" ht="24.95" customHeight="1" x14ac:dyDescent="0.25">
      <c r="A35" s="29">
        <v>2</v>
      </c>
      <c r="B35" s="22" t="s">
        <v>67</v>
      </c>
      <c r="C35" s="10">
        <v>6</v>
      </c>
      <c r="D35" s="13">
        <f>(J35+K35+M35+N35)*C35/F35</f>
        <v>0</v>
      </c>
      <c r="E35" s="12">
        <f>(I35-K35+L35-N35+O35)*C35/F35</f>
        <v>0</v>
      </c>
      <c r="F35" s="11">
        <f t="shared" ref="F35:F36" si="10">H35+G35</f>
        <v>150</v>
      </c>
      <c r="G35" s="11">
        <v>30</v>
      </c>
      <c r="H35" s="10">
        <v>120</v>
      </c>
      <c r="I35" s="21"/>
      <c r="J35" s="21"/>
      <c r="K35" s="21"/>
      <c r="L35" s="21"/>
      <c r="M35" s="21"/>
      <c r="N35" s="21"/>
      <c r="O35" s="21"/>
      <c r="P35" s="21"/>
      <c r="Q35" s="20"/>
      <c r="R35" s="19" t="s">
        <v>2</v>
      </c>
      <c r="S35" s="39" t="s">
        <v>128</v>
      </c>
      <c r="T35" s="32" t="s">
        <v>135</v>
      </c>
    </row>
    <row r="36" spans="1:20" ht="24.95" customHeight="1" x14ac:dyDescent="0.25">
      <c r="A36" s="29">
        <v>3</v>
      </c>
      <c r="B36" s="22" t="s">
        <v>66</v>
      </c>
      <c r="C36" s="10">
        <v>4</v>
      </c>
      <c r="D36" s="13">
        <f>(J36+K36+M36+N36)*C36/F36</f>
        <v>0</v>
      </c>
      <c r="E36" s="12">
        <f>(I36-K36+L36-N36+O36)*C36/F36</f>
        <v>3</v>
      </c>
      <c r="F36" s="11">
        <f t="shared" si="10"/>
        <v>120</v>
      </c>
      <c r="G36" s="11">
        <v>30</v>
      </c>
      <c r="H36" s="10">
        <f>I36+L36+O36</f>
        <v>90</v>
      </c>
      <c r="I36" s="21"/>
      <c r="J36" s="21"/>
      <c r="K36" s="21"/>
      <c r="L36" s="21">
        <v>90</v>
      </c>
      <c r="M36" s="21"/>
      <c r="N36" s="21"/>
      <c r="O36" s="21"/>
      <c r="P36" s="21"/>
      <c r="Q36" s="20"/>
      <c r="R36" s="19" t="s">
        <v>2</v>
      </c>
      <c r="S36" s="30"/>
      <c r="T36" s="32"/>
    </row>
    <row r="37" spans="1:20" ht="24.95" customHeight="1" thickBot="1" x14ac:dyDescent="0.3">
      <c r="A37" s="29">
        <v>4</v>
      </c>
      <c r="B37" s="22" t="s">
        <v>65</v>
      </c>
      <c r="C37" s="10">
        <v>4</v>
      </c>
      <c r="D37" s="13">
        <v>0</v>
      </c>
      <c r="E37" s="12">
        <f>(I37-K37+L37-N37+O37)*C37/F37</f>
        <v>4</v>
      </c>
      <c r="F37" s="11">
        <f>G37+H37</f>
        <v>120</v>
      </c>
      <c r="G37" s="11"/>
      <c r="H37" s="10">
        <f>I37+L37+O37</f>
        <v>120</v>
      </c>
      <c r="I37" s="21"/>
      <c r="J37" s="21"/>
      <c r="K37" s="21"/>
      <c r="L37" s="21"/>
      <c r="M37" s="21"/>
      <c r="N37" s="21"/>
      <c r="O37" s="21">
        <v>120</v>
      </c>
      <c r="P37" s="21"/>
      <c r="Q37" s="20"/>
      <c r="R37" s="19" t="s">
        <v>2</v>
      </c>
      <c r="S37" s="30"/>
      <c r="T37" s="32"/>
    </row>
    <row r="38" spans="1:20" ht="24.95" customHeight="1" thickBot="1" x14ac:dyDescent="0.3">
      <c r="A38" s="173" t="s">
        <v>1</v>
      </c>
      <c r="B38" s="174"/>
      <c r="C38" s="5">
        <f t="shared" ref="C38:P38" si="11">SUM(C34:C37)</f>
        <v>16</v>
      </c>
      <c r="D38" s="6">
        <f t="shared" si="11"/>
        <v>0</v>
      </c>
      <c r="E38" s="18">
        <f t="shared" si="11"/>
        <v>7</v>
      </c>
      <c r="F38" s="23">
        <f t="shared" si="11"/>
        <v>440</v>
      </c>
      <c r="G38" s="7">
        <f t="shared" si="11"/>
        <v>80</v>
      </c>
      <c r="H38" s="8">
        <f t="shared" si="11"/>
        <v>360</v>
      </c>
      <c r="I38" s="5">
        <f t="shared" si="11"/>
        <v>0</v>
      </c>
      <c r="J38" s="5">
        <f t="shared" si="11"/>
        <v>0</v>
      </c>
      <c r="K38" s="5">
        <f t="shared" si="11"/>
        <v>0</v>
      </c>
      <c r="L38" s="5">
        <f t="shared" si="11"/>
        <v>90</v>
      </c>
      <c r="M38" s="5">
        <f t="shared" si="11"/>
        <v>0</v>
      </c>
      <c r="N38" s="5">
        <f t="shared" si="11"/>
        <v>0</v>
      </c>
      <c r="O38" s="5">
        <f t="shared" si="11"/>
        <v>120</v>
      </c>
      <c r="P38" s="7">
        <f t="shared" si="11"/>
        <v>0</v>
      </c>
      <c r="Q38" s="4"/>
      <c r="R38" s="3"/>
      <c r="S38" s="37"/>
      <c r="T38" s="34"/>
    </row>
    <row r="39" spans="1:20" ht="24.95" customHeight="1" thickBot="1" x14ac:dyDescent="0.3">
      <c r="A39" s="173" t="s">
        <v>64</v>
      </c>
      <c r="B39" s="174"/>
      <c r="C39" s="5">
        <f t="shared" ref="C39:P39" si="12">C22+C33+C38</f>
        <v>60</v>
      </c>
      <c r="D39" s="6">
        <f>D22+D33+D38</f>
        <v>2.3703703703703702</v>
      </c>
      <c r="E39" s="6">
        <f t="shared" si="12"/>
        <v>32.451851851851849</v>
      </c>
      <c r="F39" s="5">
        <f t="shared" si="12"/>
        <v>1611</v>
      </c>
      <c r="G39" s="5">
        <f t="shared" si="12"/>
        <v>576</v>
      </c>
      <c r="H39" s="5">
        <f t="shared" si="12"/>
        <v>1035</v>
      </c>
      <c r="I39" s="5">
        <f t="shared" si="12"/>
        <v>225</v>
      </c>
      <c r="J39" s="5">
        <f t="shared" si="12"/>
        <v>65</v>
      </c>
      <c r="K39" s="5">
        <f t="shared" si="12"/>
        <v>0</v>
      </c>
      <c r="L39" s="5">
        <f t="shared" si="12"/>
        <v>215</v>
      </c>
      <c r="M39" s="5">
        <f t="shared" si="12"/>
        <v>0</v>
      </c>
      <c r="N39" s="5">
        <f t="shared" si="12"/>
        <v>0</v>
      </c>
      <c r="O39" s="5">
        <f t="shared" si="12"/>
        <v>445</v>
      </c>
      <c r="P39" s="5">
        <f t="shared" si="12"/>
        <v>0</v>
      </c>
      <c r="Q39" s="4"/>
      <c r="R39" s="3"/>
      <c r="S39" s="35"/>
      <c r="T39" s="38"/>
    </row>
  </sheetData>
  <mergeCells count="45">
    <mergeCell ref="A2:R2"/>
    <mergeCell ref="A1:R1"/>
    <mergeCell ref="L5:R5"/>
    <mergeCell ref="L4:R4"/>
    <mergeCell ref="F5:K5"/>
    <mergeCell ref="F4:K4"/>
    <mergeCell ref="A5:E5"/>
    <mergeCell ref="A4:E4"/>
    <mergeCell ref="O7:Q7"/>
    <mergeCell ref="H7:H8"/>
    <mergeCell ref="H6:Q6"/>
    <mergeCell ref="G6:G8"/>
    <mergeCell ref="A3:R3"/>
    <mergeCell ref="A39:B39"/>
    <mergeCell ref="A33:B33"/>
    <mergeCell ref="A38:B38"/>
    <mergeCell ref="A6:A8"/>
    <mergeCell ref="B6:B8"/>
    <mergeCell ref="A9:A10"/>
    <mergeCell ref="B9:B10"/>
    <mergeCell ref="C9:C10"/>
    <mergeCell ref="G9:G10"/>
    <mergeCell ref="I9:I10"/>
    <mergeCell ref="F6:F8"/>
    <mergeCell ref="I7:K7"/>
    <mergeCell ref="C6:E6"/>
    <mergeCell ref="E7:E8"/>
    <mergeCell ref="C7:C8"/>
    <mergeCell ref="D7:D8"/>
    <mergeCell ref="S6:S8"/>
    <mergeCell ref="T6:T8"/>
    <mergeCell ref="S9:S10"/>
    <mergeCell ref="T9:T10"/>
    <mergeCell ref="A22:B22"/>
    <mergeCell ref="Q9:Q10"/>
    <mergeCell ref="R9:R10"/>
    <mergeCell ref="M9:M10"/>
    <mergeCell ref="J9:J10"/>
    <mergeCell ref="K9:K10"/>
    <mergeCell ref="L9:L10"/>
    <mergeCell ref="N9:N10"/>
    <mergeCell ref="O9:O10"/>
    <mergeCell ref="P9:P10"/>
    <mergeCell ref="R6:R8"/>
    <mergeCell ref="L7:N7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I rok</vt:lpstr>
      <vt:lpstr>II rok</vt:lpstr>
      <vt:lpstr>'I rok'!Obszar_wydruku</vt:lpstr>
      <vt:lpstr>'II rok'!Obszar_wydruku</vt:lpstr>
      <vt:lpstr>'I rok'!Tytuły_wydruku</vt:lpstr>
      <vt:lpstr>'II rok'!Tytuły_wydruku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2025-04-28T06:00:02Z</dcterms:modified>
</cp:coreProperties>
</file>