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1"/>
  <workbookPr filterPrivacy="1" defaultThemeVersion="124226"/>
  <xr:revisionPtr revIDLastSave="0" documentId="13_ncr:1_{E0144FDE-5A56-433A-957E-FCC990270428}" xr6:coauthVersionLast="36" xr6:coauthVersionMax="36" xr10:uidLastSave="{00000000-0000-0000-0000-000000000000}"/>
  <bookViews>
    <workbookView xWindow="0" yWindow="0" windowWidth="23040" windowHeight="7908" activeTab="2" xr2:uid="{00000000-000D-0000-FFFF-FFFF00000000}"/>
  </bookViews>
  <sheets>
    <sheet name="1 rok sem 1" sheetId="2" r:id="rId1"/>
    <sheet name="1 rok sem 2" sheetId="3" r:id="rId2"/>
    <sheet name="2 rok sem 3" sheetId="4" r:id="rId3"/>
    <sheet name="2 rok sem 4" sheetId="5" r:id="rId4"/>
  </sheets>
  <definedNames>
    <definedName name="_xlnm.Print_Titles" localSheetId="0">'1 rok sem 1'!$6:$8</definedName>
  </definedNames>
  <calcPr calcId="191029"/>
</workbook>
</file>

<file path=xl/calcChain.xml><?xml version="1.0" encoding="utf-8"?>
<calcChain xmlns="http://schemas.openxmlformats.org/spreadsheetml/2006/main">
  <c r="M24" i="3" l="1"/>
  <c r="J24" i="3"/>
  <c r="J31" i="2"/>
  <c r="H18" i="4" l="1"/>
  <c r="F18" i="4"/>
  <c r="D18" i="4" s="1"/>
  <c r="H19" i="3"/>
  <c r="F19" i="3"/>
  <c r="E19" i="3" s="1"/>
  <c r="D19" i="3"/>
  <c r="H13" i="3"/>
  <c r="F13" i="3"/>
  <c r="E13" i="3" s="1"/>
  <c r="D13" i="3"/>
  <c r="E18" i="4" l="1"/>
  <c r="H14" i="2" l="1"/>
  <c r="F14" i="2" s="1"/>
  <c r="D14" i="2" l="1"/>
  <c r="E14" i="2"/>
  <c r="P17" i="5" a="1"/>
  <c r="P17" i="5" s="1"/>
  <c r="O17" i="5"/>
  <c r="N17" i="5"/>
  <c r="M17" i="5" a="1"/>
  <c r="M17" i="5" s="1"/>
  <c r="L17" i="5"/>
  <c r="K17" i="5"/>
  <c r="J17" i="5" a="1"/>
  <c r="J17" i="5" s="1"/>
  <c r="I17" i="5"/>
  <c r="G17" i="5"/>
  <c r="C17" i="5"/>
  <c r="H16" i="5"/>
  <c r="F16" i="5" s="1"/>
  <c r="H15" i="5"/>
  <c r="F15" i="5" s="1"/>
  <c r="H14" i="5"/>
  <c r="F14" i="5" s="1"/>
  <c r="H13" i="5"/>
  <c r="F13" i="5" s="1"/>
  <c r="H12" i="5"/>
  <c r="F12" i="5" s="1"/>
  <c r="H11" i="5"/>
  <c r="F11" i="5" s="1"/>
  <c r="D12" i="5" l="1"/>
  <c r="E12" i="5"/>
  <c r="D14" i="5"/>
  <c r="E14" i="5"/>
  <c r="D16" i="5"/>
  <c r="E16" i="5"/>
  <c r="D11" i="5"/>
  <c r="F17" i="5"/>
  <c r="E11" i="5"/>
  <c r="D13" i="5"/>
  <c r="E13" i="5"/>
  <c r="D15" i="5"/>
  <c r="E15" i="5"/>
  <c r="H17" i="5"/>
  <c r="E17" i="5" l="1"/>
  <c r="D17" i="5"/>
  <c r="P23" i="4" l="1" a="1"/>
  <c r="P23" i="4" s="1"/>
  <c r="O23" i="4"/>
  <c r="N23" i="4"/>
  <c r="M23" i="4" a="1"/>
  <c r="M23" i="4" s="1"/>
  <c r="L23" i="4"/>
  <c r="K23" i="4"/>
  <c r="J23" i="4" a="1"/>
  <c r="J23" i="4" s="1"/>
  <c r="I23" i="4"/>
  <c r="G23" i="4"/>
  <c r="H22" i="4"/>
  <c r="F22" i="4" s="1"/>
  <c r="H21" i="4"/>
  <c r="F21" i="4" s="1"/>
  <c r="H20" i="4"/>
  <c r="F20" i="4" s="1"/>
  <c r="H19" i="4"/>
  <c r="F19" i="4" s="1"/>
  <c r="H17" i="4"/>
  <c r="F17" i="4" s="1"/>
  <c r="H16" i="4"/>
  <c r="F16" i="4" s="1"/>
  <c r="H15" i="4"/>
  <c r="F15" i="4" s="1"/>
  <c r="H14" i="4"/>
  <c r="F14" i="4" s="1"/>
  <c r="H13" i="4"/>
  <c r="F13" i="4" s="1"/>
  <c r="H12" i="4"/>
  <c r="F12" i="4" s="1"/>
  <c r="H11" i="4"/>
  <c r="F11" i="4" s="1"/>
  <c r="D12" i="4" l="1"/>
  <c r="E12" i="4"/>
  <c r="D16" i="4"/>
  <c r="E16" i="4"/>
  <c r="D19" i="4"/>
  <c r="E19" i="4"/>
  <c r="D21" i="4"/>
  <c r="E21" i="4"/>
  <c r="D14" i="4"/>
  <c r="E14" i="4"/>
  <c r="D11" i="4"/>
  <c r="E11" i="4"/>
  <c r="F23" i="4"/>
  <c r="D13" i="4"/>
  <c r="E13" i="4"/>
  <c r="D15" i="4"/>
  <c r="E15" i="4"/>
  <c r="D17" i="4"/>
  <c r="E17" i="4"/>
  <c r="D20" i="4"/>
  <c r="E20" i="4"/>
  <c r="D22" i="4"/>
  <c r="E22" i="4"/>
  <c r="H23" i="4"/>
  <c r="D23" i="4" l="1"/>
  <c r="E23" i="4"/>
  <c r="P24" i="3" l="1" a="1"/>
  <c r="P24" i="3" s="1"/>
  <c r="O24" i="3"/>
  <c r="N24" i="3"/>
  <c r="L24" i="3"/>
  <c r="K24" i="3"/>
  <c r="I24" i="3"/>
  <c r="G24" i="3"/>
  <c r="H23" i="3"/>
  <c r="F23" i="3" s="1"/>
  <c r="H22" i="3"/>
  <c r="F22" i="3" s="1"/>
  <c r="H21" i="3"/>
  <c r="F21" i="3" s="1"/>
  <c r="H20" i="3"/>
  <c r="F20" i="3" s="1"/>
  <c r="H18" i="3"/>
  <c r="F18" i="3" s="1"/>
  <c r="H17" i="3"/>
  <c r="F17" i="3" s="1"/>
  <c r="H16" i="3"/>
  <c r="F16" i="3" s="1"/>
  <c r="H15" i="3"/>
  <c r="F15" i="3" s="1"/>
  <c r="H14" i="3"/>
  <c r="F14" i="3" s="1"/>
  <c r="H12" i="3"/>
  <c r="F12" i="3" s="1"/>
  <c r="H11" i="3"/>
  <c r="F11" i="3" s="1"/>
  <c r="D12" i="3" l="1"/>
  <c r="E12" i="3"/>
  <c r="D14" i="3"/>
  <c r="E14" i="3"/>
  <c r="D16" i="3"/>
  <c r="E16" i="3"/>
  <c r="D18" i="3"/>
  <c r="E18" i="3"/>
  <c r="D21" i="3"/>
  <c r="E21" i="3"/>
  <c r="D23" i="3"/>
  <c r="E23" i="3"/>
  <c r="D11" i="3"/>
  <c r="F24" i="3"/>
  <c r="E11" i="3"/>
  <c r="D15" i="3"/>
  <c r="E15" i="3"/>
  <c r="D17" i="3"/>
  <c r="E17" i="3"/>
  <c r="D20" i="3"/>
  <c r="E20" i="3"/>
  <c r="D22" i="3"/>
  <c r="E22" i="3"/>
  <c r="H24" i="3"/>
  <c r="D24" i="3" l="1"/>
  <c r="E24" i="3"/>
  <c r="H16" i="2" l="1"/>
  <c r="O31" i="2" l="1"/>
  <c r="L31" i="2"/>
  <c r="K31" i="2"/>
  <c r="G31" i="2"/>
  <c r="N31" i="2" l="1"/>
  <c r="I31" i="2"/>
  <c r="H29" i="2"/>
  <c r="F29" i="2" s="1"/>
  <c r="H30" i="2"/>
  <c r="F30" i="2" s="1"/>
  <c r="H28" i="2"/>
  <c r="H27" i="2"/>
  <c r="H26" i="2"/>
  <c r="H25" i="2"/>
  <c r="H24" i="2"/>
  <c r="F24" i="2" s="1"/>
  <c r="F27" i="2" l="1"/>
  <c r="E27" i="2" s="1"/>
  <c r="F28" i="2"/>
  <c r="D28" i="2" s="1"/>
  <c r="F26" i="2"/>
  <c r="E26" i="2" s="1"/>
  <c r="F25" i="2"/>
  <c r="E25" i="2" s="1"/>
  <c r="D30" i="2"/>
  <c r="E30" i="2"/>
  <c r="D29" i="2"/>
  <c r="E29" i="2"/>
  <c r="H12" i="2"/>
  <c r="F12" i="2" s="1"/>
  <c r="H13" i="2"/>
  <c r="F13" i="2" s="1"/>
  <c r="H11" i="2"/>
  <c r="H15" i="2"/>
  <c r="F15" i="2" s="1"/>
  <c r="F16" i="2"/>
  <c r="D16" i="2" s="1"/>
  <c r="H17" i="2"/>
  <c r="F17" i="2" s="1"/>
  <c r="H18" i="2"/>
  <c r="F18" i="2" s="1"/>
  <c r="D18" i="2" s="1"/>
  <c r="H19" i="2"/>
  <c r="F19" i="2" s="1"/>
  <c r="H20" i="2"/>
  <c r="F20" i="2" s="1"/>
  <c r="D20" i="2" s="1"/>
  <c r="H21" i="2"/>
  <c r="F21" i="2" s="1"/>
  <c r="H22" i="2"/>
  <c r="H23" i="2"/>
  <c r="F23" i="2" s="1"/>
  <c r="M31" i="2" a="1"/>
  <c r="M31" i="2" s="1"/>
  <c r="P31" i="2" a="1"/>
  <c r="P31" i="2" s="1"/>
  <c r="D25" i="2" l="1"/>
  <c r="D27" i="2"/>
  <c r="D26" i="2"/>
  <c r="E28" i="2"/>
  <c r="F22" i="2"/>
  <c r="E22" i="2" s="1"/>
  <c r="E13" i="2"/>
  <c r="D13" i="2"/>
  <c r="H31" i="2"/>
  <c r="E24" i="2"/>
  <c r="D24" i="2"/>
  <c r="F11" i="2"/>
  <c r="E11" i="2" s="1"/>
  <c r="E12" i="2"/>
  <c r="D12" i="2"/>
  <c r="E21" i="2"/>
  <c r="D21" i="2"/>
  <c r="E17" i="2"/>
  <c r="D17" i="2"/>
  <c r="E23" i="2"/>
  <c r="D23" i="2"/>
  <c r="E19" i="2"/>
  <c r="D19" i="2"/>
  <c r="D15" i="2"/>
  <c r="E15" i="2"/>
  <c r="E20" i="2"/>
  <c r="E16" i="2"/>
  <c r="E18" i="2"/>
  <c r="D11" i="2"/>
  <c r="D22" i="2" l="1"/>
  <c r="F31" i="2"/>
  <c r="D31" i="2"/>
  <c r="E31" i="2"/>
</calcChain>
</file>

<file path=xl/sharedStrings.xml><?xml version="1.0" encoding="utf-8"?>
<sst xmlns="http://schemas.openxmlformats.org/spreadsheetml/2006/main" count="381" uniqueCount="165">
  <si>
    <t xml:space="preserve">RAMOWY PLAN STUDIÓW </t>
  </si>
  <si>
    <t>wykłady</t>
  </si>
  <si>
    <t>seminaria</t>
  </si>
  <si>
    <t>ćwiczenia</t>
  </si>
  <si>
    <t>ECTS</t>
  </si>
  <si>
    <t>forma zaliczenia</t>
  </si>
  <si>
    <t>RAZEM:</t>
  </si>
  <si>
    <t>koordynator zajęć/grupy zajęć</t>
  </si>
  <si>
    <t>w tym e-learning</t>
  </si>
  <si>
    <t>kategoria ćwiczeń</t>
  </si>
  <si>
    <t>łaczna liczba godzin w.</t>
  </si>
  <si>
    <t>łączna liczba godzin s.</t>
  </si>
  <si>
    <t>łaczna liczba godzin ćw.</t>
  </si>
  <si>
    <t>zajęcia/grupy zajęć</t>
  </si>
  <si>
    <t>xxx</t>
  </si>
  <si>
    <t>l.p.</t>
  </si>
  <si>
    <t>liczba godzin samodzielnej pracy studenta</t>
  </si>
  <si>
    <t>w tym metodą symulacji</t>
  </si>
  <si>
    <t>łączna liczba godzin zajęć</t>
  </si>
  <si>
    <t>zajęcia</t>
  </si>
  <si>
    <t xml:space="preserve">łączna liczba godzin 
</t>
  </si>
  <si>
    <t>w tym ECTS zajęć z bezpośrednim udziałem nauczycieli/ prowadzących zajęcia</t>
  </si>
  <si>
    <t>dane z kolumn:
7+8</t>
  </si>
  <si>
    <t>w tym online</t>
  </si>
  <si>
    <t>w tym ECTS 
zajęć z wykorzystaniem metod i technik kształcenia na odległość</t>
  </si>
  <si>
    <t>dane z kolumn: (10+11+13+14)x3:6</t>
  </si>
  <si>
    <t>dane z kolumn:
9+12+15</t>
  </si>
  <si>
    <t xml:space="preserve">dane z kolumn: 
[(9-11) + (12-14) + 15] x 3:6 </t>
  </si>
  <si>
    <t>Wydział: Medyczny</t>
  </si>
  <si>
    <t>rok studiów: I</t>
  </si>
  <si>
    <t xml:space="preserve">forma studiów: stacjonarne </t>
  </si>
  <si>
    <t>A</t>
  </si>
  <si>
    <t>C</t>
  </si>
  <si>
    <t>KIERUNEK STUDIÓW: BIOTECHNOLOGIA MEDYCZNA</t>
  </si>
  <si>
    <t>BHP</t>
  </si>
  <si>
    <t>Szkolenie z praw i obowiązków studenta</t>
  </si>
  <si>
    <t>Zaliczenie</t>
  </si>
  <si>
    <t>Egzamin</t>
  </si>
  <si>
    <t>łączna liczba semestrów: 4</t>
  </si>
  <si>
    <t>semestr: I</t>
  </si>
  <si>
    <t>poziom studiów: studia drugiego stopnia</t>
  </si>
  <si>
    <t>Badania naukowe na UMP</t>
  </si>
  <si>
    <t>Enzymy w biotechnologii</t>
  </si>
  <si>
    <t>Etyczne aspekty badań biotechnologicznych</t>
  </si>
  <si>
    <t>Radiobiologia</t>
  </si>
  <si>
    <t>Rekombinowane białka</t>
  </si>
  <si>
    <t>Techniki chromatograficzne</t>
  </si>
  <si>
    <t>Farmakologia</t>
  </si>
  <si>
    <t>Zaawansowane techniki cytometryczne</t>
  </si>
  <si>
    <t>Biologiczne bazy danych</t>
  </si>
  <si>
    <t>Medycyna spersonalizowana</t>
  </si>
  <si>
    <t>Zarządzanie laboratorium</t>
  </si>
  <si>
    <t>Ochrona własności intelektualnej</t>
  </si>
  <si>
    <t>B</t>
  </si>
  <si>
    <t>Molekularne podstawy procesów kognitywnych*</t>
  </si>
  <si>
    <t>Rośliny transgeniczne*</t>
  </si>
  <si>
    <t>Komunikacja interpersonalna*</t>
  </si>
  <si>
    <t>*studenci wybierają przedmioty za 7 ECTS</t>
  </si>
  <si>
    <t>Inspektorat BHP</t>
  </si>
  <si>
    <t>Rada Uczelniana Samorządu Studenckiego</t>
  </si>
  <si>
    <t>Katedra i Zakład Biologii Komórki</t>
  </si>
  <si>
    <t>prof. dr hab. n.med. Jankowska Anna</t>
  </si>
  <si>
    <t>prof. dr hab. Rubiś Błażej</t>
  </si>
  <si>
    <t>Katedra i Zakład Chemii Klinicznej i Diagnostyki Molekularnej</t>
  </si>
  <si>
    <t>Zakład Immunologii Nowotworów</t>
  </si>
  <si>
    <t>Katedra i Zakład Farmacji Fizycznej i Farmakokinetyki</t>
  </si>
  <si>
    <t>dr hab. n. farm. Kus Krzysztof</t>
  </si>
  <si>
    <t>Katedra i Zakład Farmakoekonomiki i Farmacji Społecznej</t>
  </si>
  <si>
    <t>dr hab. n. med. Kaczmarek Mariusz</t>
  </si>
  <si>
    <t>prof. dr hab. Iżycki Dariusz</t>
  </si>
  <si>
    <t>dr hab. n. med. Andrusiewicz Mirosław</t>
  </si>
  <si>
    <t>Język obcy*</t>
  </si>
  <si>
    <t>Studium Języków Obcych</t>
  </si>
  <si>
    <t>dr n. teol. Nowosadko Maria</t>
  </si>
  <si>
    <t>dr hab. n. med. Żarowski Marcin</t>
  </si>
  <si>
    <t>Katedra i Klinika Neurologii Wieku Rozwojowego</t>
  </si>
  <si>
    <t>jednostka Koordynująca</t>
  </si>
  <si>
    <t>Genetyka w psychiatrii*</t>
  </si>
  <si>
    <t>Seminarium magisterskie*</t>
  </si>
  <si>
    <t>dr Przemysław Wieczorek</t>
  </si>
  <si>
    <t xml:space="preserve">Instytut Ochrony Roślin </t>
  </si>
  <si>
    <t xml:space="preserve">Katedra Prawa Medycznego i  Farmaceutycznego </t>
  </si>
  <si>
    <t>Zakład Genetyki w Psychiatrii</t>
  </si>
  <si>
    <t>prof. dr hab. Dmitrzak-Węglarz Monika</t>
  </si>
  <si>
    <t>semestr: II</t>
  </si>
  <si>
    <t>jednostka prowadząca</t>
  </si>
  <si>
    <t>Molekularne techniki analizy RNA</t>
  </si>
  <si>
    <t>Epigenetyka</t>
  </si>
  <si>
    <t>dr Oleksiewicz Urszula</t>
  </si>
  <si>
    <t xml:space="preserve">Bioinformatyka </t>
  </si>
  <si>
    <t>Biologia komórki nowotworowej</t>
  </si>
  <si>
    <t>Analiza danych eksperymentalnych</t>
  </si>
  <si>
    <t xml:space="preserve">Projekty badawczo-rozwojowe </t>
  </si>
  <si>
    <t>Spektroskopia mas</t>
  </si>
  <si>
    <t>Katedra i Zakład Chemii Nieorganicznej i Analitycznej</t>
  </si>
  <si>
    <t>prof. dr hab. Matysiak Jan</t>
  </si>
  <si>
    <t>Systemy zarządzania jakością</t>
  </si>
  <si>
    <t>dr n. przyr. Łaciak Maria</t>
  </si>
  <si>
    <t>Pracownia magisterska*</t>
  </si>
  <si>
    <t>Neurogenetyka*</t>
  </si>
  <si>
    <t>Katedra i Zakład Genetyki Medycznej</t>
  </si>
  <si>
    <t>dr n. med. Badura-Stronka Magdalena</t>
  </si>
  <si>
    <t>*studenci wybierają przedmioty za 10 ECTS</t>
  </si>
  <si>
    <t>rok studiów: II</t>
  </si>
  <si>
    <t>semestr: III</t>
  </si>
  <si>
    <t>jednostka koordynująca</t>
  </si>
  <si>
    <t>Metodologia badań naukowych</t>
  </si>
  <si>
    <t>Mikrobiom</t>
  </si>
  <si>
    <t xml:space="preserve">Zakład Immunologii Nowotworów </t>
  </si>
  <si>
    <t>Ewolucja molekularna</t>
  </si>
  <si>
    <t>prof. dr hab. n.med. Mackiewicz Andrzej</t>
  </si>
  <si>
    <t>Nowoczesne techniki sekwencjonowania</t>
  </si>
  <si>
    <t>Klinika Pneumonologii, Alergologii Dziecięcej i Immunologii Klinicznej</t>
  </si>
  <si>
    <t>prof. dr hab. n. med. Szczepankiewicz Aleksandra</t>
  </si>
  <si>
    <t>Płynna biopsja</t>
  </si>
  <si>
    <t>Laboratoryjna genetyka medyczna</t>
  </si>
  <si>
    <t>dr hab. n. med. Jamsheer Aleksander</t>
  </si>
  <si>
    <t>prof. dr hab. n.med. Kotwicka Małgorzata</t>
  </si>
  <si>
    <t>E</t>
  </si>
  <si>
    <t>Specjalistyczne słownictwo naukowe*</t>
  </si>
  <si>
    <t>Zdrowie publiczne*</t>
  </si>
  <si>
    <t>Katedra i Zakład Profilaktyki Zdrowotnej</t>
  </si>
  <si>
    <t>prof. dr hab. n.med. Wysocki Jacek</t>
  </si>
  <si>
    <t>*studenci wybierają przedmioty za 9 ECTS</t>
  </si>
  <si>
    <t>semestr: IV</t>
  </si>
  <si>
    <t>Badania kliniczne</t>
  </si>
  <si>
    <t>Klinika Onkologii Klinicznej i Doświadczalnej</t>
  </si>
  <si>
    <t>prof. dr hab. Mackiewicz Jacek</t>
  </si>
  <si>
    <t>Mikroprzedsiębiorczość</t>
  </si>
  <si>
    <t>Zakład Organizacji i Zarządzania w Opiece Zdrowotnej</t>
  </si>
  <si>
    <t>dr n. ekon. Nowomiejski Jan</t>
  </si>
  <si>
    <t>GMO</t>
  </si>
  <si>
    <t>Zakład Medycyny Środowiskowej</t>
  </si>
  <si>
    <t>dr hab. n. med. Rzymski Piotr</t>
  </si>
  <si>
    <t xml:space="preserve">Evidence Based Medicine (EBM) </t>
  </si>
  <si>
    <t>Klinika Hipertensjologii, Angiologii i Chorób Wewnętrznych</t>
  </si>
  <si>
    <t>prof. dr hab. n.med. Burchardt Paweł</t>
  </si>
  <si>
    <t>Seminarium magisterskie</t>
  </si>
  <si>
    <t>Pracownia magisterska i przygotowanie do egzaminu dyplomowego</t>
  </si>
  <si>
    <t>Zakład Filozofii Medycyny i Bioetyki/KiZ Farm.Klin.i Biofarm</t>
  </si>
  <si>
    <t>Zakład Bioinformatyki i Biologii Obliczeniowej</t>
  </si>
  <si>
    <t>dr Żok Agnieszka/prof.. dr hab.. A. Bienert</t>
  </si>
  <si>
    <t>prof. dr hab.  Elżbieta Kaczmarek</t>
  </si>
  <si>
    <t>prof.. Dr hab.. Andrzej Mackiewicz</t>
  </si>
  <si>
    <t>prof. dr hab.. Andrzej Mackiewicz</t>
  </si>
  <si>
    <t>Programowanie w analizach omicznych</t>
  </si>
  <si>
    <t>prof. dr hab. n.med. Ruciński Marcin</t>
  </si>
  <si>
    <t>Nauka o leku biotechnologicznym</t>
  </si>
  <si>
    <t>dr hab. Krzysztof Kus</t>
  </si>
  <si>
    <t>Zakład Histologii i Embriologii</t>
  </si>
  <si>
    <t>obowiązujący od naboru w r.a.:2022/2023</t>
  </si>
  <si>
    <t>nabór w r.a.:2022/2023</t>
  </si>
  <si>
    <t xml:space="preserve"> nabór w r.a.:2022/2023</t>
  </si>
  <si>
    <t>dr Kucharczyk Kamil</t>
  </si>
  <si>
    <t>mgr Radek Arkadiusz</t>
  </si>
  <si>
    <t>dr Anna Siemiątkowska</t>
  </si>
  <si>
    <t>prof.. r hab. Urbaniak Monika</t>
  </si>
  <si>
    <t>Paweł Czudaj</t>
  </si>
  <si>
    <t>dr Skibińska Izabela</t>
  </si>
  <si>
    <t>dr Kulińska Karolina</t>
  </si>
  <si>
    <t>prof.. Dr hab.. Anna Jankowska</t>
  </si>
  <si>
    <t>prof.. Dr habb. Gajęcka Marzena</t>
  </si>
  <si>
    <t xml:space="preserve">Katedra i Zakład Genetyki i Mikrobiologii Farmaceutycznej </t>
  </si>
  <si>
    <t xml:space="preserve"> dr Tomasz Deptuch</t>
  </si>
  <si>
    <t>Biologia rozrodu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</si>
</sst>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z_ł_-;\-* #,##0.00\ _z_ł_-;_-* &quot;-&quot;??\ _z_ł_-;_-@_-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7"/>
      <color theme="1"/>
      <name val="Calibri"/>
      <family val="2"/>
      <charset val="238"/>
      <scheme val="minor"/>
    </font>
    <font>
      <b/>
      <u/>
      <sz val="8"/>
      <color theme="1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264">
    <xf numFmtId="0" fontId="0" fillId="0" borderId="0" xfId="0"/>
    <xf numFmtId="0" fontId="2" fillId="0" borderId="0" xfId="0" applyFont="1" applyAlignment="1">
      <alignment horizontal="center" vertical="center"/>
    </xf>
    <xf numFmtId="0" fontId="5" fillId="2" borderId="15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2" fontId="6" fillId="3" borderId="10" xfId="0" applyNumberFormat="1" applyFont="1" applyFill="1" applyBorder="1" applyAlignment="1">
      <alignment horizontal="center"/>
    </xf>
    <xf numFmtId="2" fontId="6" fillId="3" borderId="11" xfId="0" applyNumberFormat="1" applyFont="1" applyFill="1" applyBorder="1" applyAlignment="1">
      <alignment horizontal="center"/>
    </xf>
    <xf numFmtId="0" fontId="3" fillId="2" borderId="14" xfId="0" applyNumberFormat="1" applyFont="1" applyFill="1" applyBorder="1" applyAlignment="1">
      <alignment horizontal="center" vertical="center" wrapText="1"/>
    </xf>
    <xf numFmtId="0" fontId="5" fillId="2" borderId="14" xfId="0" applyNumberFormat="1" applyFont="1" applyFill="1" applyBorder="1" applyAlignment="1">
      <alignment horizontal="center" vertical="center" wrapText="1"/>
    </xf>
    <xf numFmtId="0" fontId="0" fillId="0" borderId="0" xfId="0" applyNumberFormat="1"/>
    <xf numFmtId="0" fontId="6" fillId="3" borderId="33" xfId="0" applyNumberFormat="1" applyFont="1" applyFill="1" applyBorder="1" applyAlignment="1">
      <alignment horizontal="center"/>
    </xf>
    <xf numFmtId="0" fontId="6" fillId="3" borderId="12" xfId="0" applyNumberFormat="1" applyFont="1" applyFill="1" applyBorder="1" applyAlignment="1">
      <alignment horizontal="center"/>
    </xf>
    <xf numFmtId="0" fontId="6" fillId="3" borderId="9" xfId="0" applyNumberFormat="1" applyFont="1" applyFill="1" applyBorder="1" applyAlignment="1">
      <alignment horizontal="center"/>
    </xf>
    <xf numFmtId="0" fontId="11" fillId="4" borderId="4" xfId="0" applyNumberFormat="1" applyFont="1" applyFill="1" applyBorder="1" applyAlignment="1">
      <alignment horizontal="center" vertical="center" wrapText="1"/>
    </xf>
    <xf numFmtId="0" fontId="11" fillId="4" borderId="5" xfId="0" applyNumberFormat="1" applyFont="1" applyFill="1" applyBorder="1" applyAlignment="1">
      <alignment horizontal="center" vertical="center" wrapText="1"/>
    </xf>
    <xf numFmtId="0" fontId="11" fillId="4" borderId="47" xfId="0" applyNumberFormat="1" applyFont="1" applyFill="1" applyBorder="1" applyAlignment="1">
      <alignment horizontal="center" vertical="center" wrapText="1"/>
    </xf>
    <xf numFmtId="0" fontId="12" fillId="4" borderId="23" xfId="0" applyNumberFormat="1" applyFont="1" applyFill="1" applyBorder="1" applyAlignment="1">
      <alignment horizontal="center" vertical="center" wrapText="1"/>
    </xf>
    <xf numFmtId="0" fontId="12" fillId="4" borderId="31" xfId="0" applyNumberFormat="1" applyFont="1" applyFill="1" applyBorder="1" applyAlignment="1">
      <alignment horizontal="center" vertical="center" wrapText="1"/>
    </xf>
    <xf numFmtId="0" fontId="12" fillId="4" borderId="38" xfId="0" applyNumberFormat="1" applyFont="1" applyFill="1" applyBorder="1" applyAlignment="1">
      <alignment horizontal="center" vertical="center" wrapText="1"/>
    </xf>
    <xf numFmtId="0" fontId="12" fillId="4" borderId="22" xfId="0" applyNumberFormat="1" applyFont="1" applyFill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13" fillId="0" borderId="25" xfId="0" applyFont="1" applyBorder="1" applyAlignment="1">
      <alignment vertical="center" wrapText="1"/>
    </xf>
    <xf numFmtId="0" fontId="15" fillId="0" borderId="0" xfId="0" applyFont="1"/>
    <xf numFmtId="2" fontId="16" fillId="0" borderId="8" xfId="0" applyNumberFormat="1" applyFont="1" applyBorder="1" applyAlignment="1">
      <alignment horizontal="center" wrapText="1"/>
    </xf>
    <xf numFmtId="2" fontId="16" fillId="0" borderId="18" xfId="1" applyNumberFormat="1" applyFont="1" applyBorder="1" applyAlignment="1">
      <alignment horizontal="center" wrapText="1"/>
    </xf>
    <xf numFmtId="0" fontId="16" fillId="0" borderId="19" xfId="0" applyNumberFormat="1" applyFont="1" applyBorder="1" applyAlignment="1">
      <alignment horizontal="center" wrapText="1"/>
    </xf>
    <xf numFmtId="0" fontId="16" fillId="0" borderId="20" xfId="0" applyNumberFormat="1" applyFont="1" applyBorder="1" applyAlignment="1">
      <alignment horizontal="center" wrapText="1"/>
    </xf>
    <xf numFmtId="0" fontId="16" fillId="0" borderId="1" xfId="0" applyNumberFormat="1" applyFont="1" applyBorder="1" applyAlignment="1">
      <alignment horizont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27" xfId="0" applyFont="1" applyFill="1" applyBorder="1" applyAlignment="1">
      <alignment horizontal="left" vertical="center"/>
    </xf>
    <xf numFmtId="0" fontId="3" fillId="0" borderId="0" xfId="0" applyFont="1" applyAlignment="1">
      <alignment horizontal="left"/>
    </xf>
    <xf numFmtId="0" fontId="3" fillId="2" borderId="7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vertical="center"/>
    </xf>
    <xf numFmtId="0" fontId="6" fillId="3" borderId="12" xfId="0" applyFont="1" applyFill="1" applyBorder="1" applyAlignment="1">
      <alignment horizontal="center"/>
    </xf>
    <xf numFmtId="0" fontId="16" fillId="0" borderId="2" xfId="0" applyFont="1" applyBorder="1" applyAlignment="1">
      <alignment horizontal="center" wrapText="1"/>
    </xf>
    <xf numFmtId="0" fontId="1" fillId="0" borderId="0" xfId="0" applyFont="1"/>
    <xf numFmtId="0" fontId="16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25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left" vertical="center" wrapText="1"/>
    </xf>
    <xf numFmtId="0" fontId="16" fillId="0" borderId="6" xfId="0" applyNumberFormat="1" applyFont="1" applyFill="1" applyBorder="1" applyAlignment="1">
      <alignment horizontal="center" wrapText="1"/>
    </xf>
    <xf numFmtId="2" fontId="16" fillId="0" borderId="8" xfId="0" applyNumberFormat="1" applyFont="1" applyFill="1" applyBorder="1" applyAlignment="1">
      <alignment horizontal="center" wrapText="1"/>
    </xf>
    <xf numFmtId="2" fontId="16" fillId="0" borderId="18" xfId="1" applyNumberFormat="1" applyFont="1" applyFill="1" applyBorder="1" applyAlignment="1">
      <alignment horizontal="center" wrapText="1"/>
    </xf>
    <xf numFmtId="0" fontId="16" fillId="0" borderId="19" xfId="0" applyNumberFormat="1" applyFont="1" applyFill="1" applyBorder="1" applyAlignment="1">
      <alignment horizontal="center" wrapText="1"/>
    </xf>
    <xf numFmtId="0" fontId="16" fillId="0" borderId="20" xfId="0" applyNumberFormat="1" applyFont="1" applyFill="1" applyBorder="1" applyAlignment="1">
      <alignment horizontal="center" wrapText="1"/>
    </xf>
    <xf numFmtId="0" fontId="16" fillId="0" borderId="1" xfId="0" applyNumberFormat="1" applyFont="1" applyFill="1" applyBorder="1" applyAlignment="1">
      <alignment horizontal="center" wrapText="1"/>
    </xf>
    <xf numFmtId="0" fontId="16" fillId="0" borderId="2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left" vertical="center"/>
    </xf>
    <xf numFmtId="0" fontId="16" fillId="0" borderId="6" xfId="0" applyNumberFormat="1" applyFont="1" applyFill="1" applyBorder="1" applyAlignment="1">
      <alignment horizontal="center"/>
    </xf>
    <xf numFmtId="0" fontId="16" fillId="0" borderId="20" xfId="0" applyNumberFormat="1" applyFont="1" applyFill="1" applyBorder="1" applyAlignment="1">
      <alignment horizontal="center"/>
    </xf>
    <xf numFmtId="0" fontId="16" fillId="0" borderId="1" xfId="0" applyNumberFormat="1" applyFont="1" applyFill="1" applyBorder="1" applyAlignment="1">
      <alignment horizontal="center"/>
    </xf>
    <xf numFmtId="0" fontId="16" fillId="0" borderId="2" xfId="0" applyFont="1" applyFill="1" applyBorder="1" applyAlignment="1">
      <alignment horizontal="center"/>
    </xf>
    <xf numFmtId="0" fontId="0" fillId="0" borderId="0" xfId="0" applyFill="1"/>
    <xf numFmtId="0" fontId="1" fillId="0" borderId="8" xfId="0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0" fontId="16" fillId="0" borderId="6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 wrapText="1"/>
    </xf>
    <xf numFmtId="2" fontId="16" fillId="0" borderId="18" xfId="1" applyNumberFormat="1" applyFont="1" applyFill="1" applyBorder="1" applyAlignment="1">
      <alignment horizontal="center" vertical="center" wrapText="1"/>
    </xf>
    <xf numFmtId="0" fontId="16" fillId="0" borderId="20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6" fillId="0" borderId="26" xfId="0" applyNumberFormat="1" applyFont="1" applyFill="1" applyBorder="1" applyAlignment="1">
      <alignment horizontal="center" vertical="center"/>
    </xf>
    <xf numFmtId="0" fontId="1" fillId="0" borderId="54" xfId="0" applyFont="1" applyFill="1" applyBorder="1" applyAlignment="1">
      <alignment vertical="center" wrapText="1"/>
    </xf>
    <xf numFmtId="0" fontId="11" fillId="4" borderId="4" xfId="0" applyNumberFormat="1" applyFont="1" applyFill="1" applyBorder="1" applyAlignment="1">
      <alignment horizontal="center" vertical="center" wrapText="1"/>
    </xf>
    <xf numFmtId="0" fontId="11" fillId="4" borderId="47" xfId="0" applyNumberFormat="1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/>
    </xf>
    <xf numFmtId="0" fontId="11" fillId="4" borderId="3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" fillId="0" borderId="38" xfId="0" applyFont="1" applyFill="1" applyBorder="1" applyAlignment="1">
      <alignment horizontal="left" vertical="center" wrapText="1"/>
    </xf>
    <xf numFmtId="0" fontId="1" fillId="0" borderId="54" xfId="0" applyFont="1" applyFill="1" applyBorder="1" applyAlignment="1">
      <alignment horizontal="left" vertical="center"/>
    </xf>
    <xf numFmtId="0" fontId="3" fillId="0" borderId="55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3" fillId="2" borderId="26" xfId="0" applyFont="1" applyFill="1" applyBorder="1" applyAlignment="1">
      <alignment horizontal="left"/>
    </xf>
    <xf numFmtId="0" fontId="3" fillId="2" borderId="7" xfId="0" applyFont="1" applyFill="1" applyBorder="1" applyAlignment="1">
      <alignment horizontal="left"/>
    </xf>
    <xf numFmtId="0" fontId="1" fillId="0" borderId="54" xfId="0" applyFont="1" applyFill="1" applyBorder="1" applyAlignment="1">
      <alignment vertical="center"/>
    </xf>
    <xf numFmtId="0" fontId="3" fillId="2" borderId="26" xfId="0" applyFont="1" applyFill="1" applyBorder="1" applyAlignment="1">
      <alignment horizontal="left" wrapText="1"/>
    </xf>
    <xf numFmtId="0" fontId="1" fillId="0" borderId="41" xfId="0" applyFont="1" applyBorder="1" applyAlignment="1">
      <alignment horizontal="center" vertical="center" wrapText="1"/>
    </xf>
    <xf numFmtId="0" fontId="13" fillId="2" borderId="26" xfId="0" applyFont="1" applyFill="1" applyBorder="1" applyAlignment="1">
      <alignment horizontal="left" vertical="center" wrapText="1"/>
    </xf>
    <xf numFmtId="0" fontId="13" fillId="2" borderId="7" xfId="0" applyFont="1" applyFill="1" applyBorder="1" applyAlignment="1">
      <alignment horizontal="left" vertical="center" wrapText="1"/>
    </xf>
    <xf numFmtId="0" fontId="1" fillId="0" borderId="38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vertical="center" wrapText="1"/>
    </xf>
    <xf numFmtId="2" fontId="16" fillId="2" borderId="8" xfId="0" applyNumberFormat="1" applyFont="1" applyFill="1" applyBorder="1" applyAlignment="1">
      <alignment horizontal="center" wrapText="1"/>
    </xf>
    <xf numFmtId="2" fontId="16" fillId="2" borderId="18" xfId="1" applyNumberFormat="1" applyFont="1" applyFill="1" applyBorder="1" applyAlignment="1">
      <alignment horizontal="center" wrapText="1"/>
    </xf>
    <xf numFmtId="0" fontId="16" fillId="2" borderId="19" xfId="0" applyNumberFormat="1" applyFont="1" applyFill="1" applyBorder="1" applyAlignment="1">
      <alignment horizontal="center" wrapText="1"/>
    </xf>
    <xf numFmtId="0" fontId="16" fillId="2" borderId="20" xfId="0" applyNumberFormat="1" applyFont="1" applyFill="1" applyBorder="1" applyAlignment="1">
      <alignment horizontal="center" wrapText="1"/>
    </xf>
    <xf numFmtId="0" fontId="16" fillId="2" borderId="1" xfId="0" applyNumberFormat="1" applyFont="1" applyFill="1" applyBorder="1" applyAlignment="1">
      <alignment horizontal="center" wrapText="1"/>
    </xf>
    <xf numFmtId="0" fontId="16" fillId="2" borderId="2" xfId="0" applyFont="1" applyFill="1" applyBorder="1" applyAlignment="1">
      <alignment horizontal="center" wrapText="1"/>
    </xf>
    <xf numFmtId="0" fontId="16" fillId="2" borderId="1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vertical="center" wrapText="1"/>
    </xf>
    <xf numFmtId="2" fontId="16" fillId="2" borderId="8" xfId="0" applyNumberFormat="1" applyFont="1" applyFill="1" applyBorder="1" applyAlignment="1">
      <alignment horizontal="center" vertical="center" wrapText="1"/>
    </xf>
    <xf numFmtId="2" fontId="16" fillId="2" borderId="18" xfId="1" applyNumberFormat="1" applyFont="1" applyFill="1" applyBorder="1" applyAlignment="1">
      <alignment horizontal="center" vertical="center" wrapText="1"/>
    </xf>
    <xf numFmtId="0" fontId="16" fillId="2" borderId="20" xfId="0" applyNumberFormat="1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" fillId="2" borderId="54" xfId="0" applyFont="1" applyFill="1" applyBorder="1" applyAlignment="1">
      <alignment horizontal="left" vertical="center" wrapText="1"/>
    </xf>
    <xf numFmtId="0" fontId="3" fillId="2" borderId="55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6" fillId="0" borderId="26" xfId="0" applyNumberFormat="1" applyFont="1" applyFill="1" applyBorder="1" applyAlignment="1">
      <alignment horizontal="center" wrapText="1"/>
    </xf>
    <xf numFmtId="0" fontId="6" fillId="0" borderId="27" xfId="0" applyNumberFormat="1" applyFont="1" applyFill="1" applyBorder="1" applyAlignment="1">
      <alignment horizontal="center"/>
    </xf>
    <xf numFmtId="0" fontId="16" fillId="0" borderId="17" xfId="0" applyNumberFormat="1" applyFont="1" applyFill="1" applyBorder="1" applyAlignment="1">
      <alignment horizontal="center" wrapText="1"/>
    </xf>
    <xf numFmtId="0" fontId="6" fillId="0" borderId="9" xfId="0" applyNumberFormat="1" applyFont="1" applyFill="1" applyBorder="1" applyAlignment="1">
      <alignment horizontal="center"/>
    </xf>
    <xf numFmtId="0" fontId="0" fillId="0" borderId="0" xfId="0" applyNumberFormat="1" applyFill="1"/>
    <xf numFmtId="0" fontId="11" fillId="0" borderId="3" xfId="0" applyNumberFormat="1" applyFont="1" applyFill="1" applyBorder="1" applyAlignment="1">
      <alignment horizontal="center" vertical="center" wrapText="1"/>
    </xf>
    <xf numFmtId="0" fontId="12" fillId="0" borderId="22" xfId="0" applyNumberFormat="1" applyFont="1" applyFill="1" applyBorder="1" applyAlignment="1">
      <alignment horizontal="center" vertical="center" wrapText="1"/>
    </xf>
    <xf numFmtId="0" fontId="16" fillId="0" borderId="17" xfId="0" applyNumberFormat="1" applyFont="1" applyFill="1" applyBorder="1" applyAlignment="1">
      <alignment horizontal="center" vertical="center" wrapText="1"/>
    </xf>
    <xf numFmtId="0" fontId="16" fillId="0" borderId="26" xfId="0" applyNumberFormat="1" applyFont="1" applyFill="1" applyBorder="1" applyAlignment="1">
      <alignment horizontal="center"/>
    </xf>
    <xf numFmtId="0" fontId="13" fillId="0" borderId="20" xfId="0" applyNumberFormat="1" applyFont="1" applyFill="1" applyBorder="1" applyAlignment="1">
      <alignment horizontal="center" wrapText="1"/>
    </xf>
    <xf numFmtId="0" fontId="18" fillId="2" borderId="26" xfId="0" applyFont="1" applyFill="1" applyBorder="1" applyAlignment="1">
      <alignment horizontal="left" vertical="center" wrapText="1"/>
    </xf>
    <xf numFmtId="0" fontId="18" fillId="2" borderId="7" xfId="0" applyFont="1" applyFill="1" applyBorder="1" applyAlignment="1">
      <alignment horizontal="left" vertical="center" wrapText="1"/>
    </xf>
    <xf numFmtId="0" fontId="18" fillId="0" borderId="7" xfId="0" applyFont="1" applyFill="1" applyBorder="1" applyAlignment="1">
      <alignment horizontal="left" vertical="center" wrapText="1"/>
    </xf>
    <xf numFmtId="0" fontId="18" fillId="0" borderId="26" xfId="0" applyFont="1" applyFill="1" applyBorder="1" applyAlignment="1">
      <alignment horizontal="left" vertical="center" wrapText="1"/>
    </xf>
    <xf numFmtId="0" fontId="18" fillId="0" borderId="26" xfId="0" applyFont="1" applyFill="1" applyBorder="1" applyAlignment="1">
      <alignment horizontal="left" wrapText="1"/>
    </xf>
    <xf numFmtId="0" fontId="18" fillId="0" borderId="7" xfId="0" applyFont="1" applyFill="1" applyBorder="1" applyAlignment="1">
      <alignment horizontal="left"/>
    </xf>
    <xf numFmtId="0" fontId="18" fillId="0" borderId="26" xfId="0" applyFont="1" applyFill="1" applyBorder="1" applyAlignment="1">
      <alignment horizontal="left"/>
    </xf>
    <xf numFmtId="0" fontId="18" fillId="0" borderId="7" xfId="0" applyFont="1" applyFill="1" applyBorder="1" applyAlignment="1">
      <alignment horizontal="left" wrapText="1"/>
    </xf>
    <xf numFmtId="0" fontId="18" fillId="0" borderId="1" xfId="0" applyFont="1" applyBorder="1" applyAlignment="1">
      <alignment vertical="center"/>
    </xf>
    <xf numFmtId="0" fontId="18" fillId="0" borderId="1" xfId="0" applyFont="1" applyFill="1" applyBorder="1" applyAlignment="1">
      <alignment horizontal="left" vertical="center" wrapText="1"/>
    </xf>
    <xf numFmtId="0" fontId="18" fillId="2" borderId="56" xfId="0" applyFont="1" applyFill="1" applyBorder="1" applyAlignment="1">
      <alignment horizontal="left" vertical="center" wrapText="1"/>
    </xf>
    <xf numFmtId="0" fontId="16" fillId="0" borderId="17" xfId="0" applyNumberFormat="1" applyFont="1" applyFill="1" applyBorder="1" applyAlignment="1">
      <alignment horizontal="center"/>
    </xf>
    <xf numFmtId="0" fontId="16" fillId="0" borderId="19" xfId="0" applyNumberFormat="1" applyFont="1" applyFill="1" applyBorder="1" applyAlignment="1">
      <alignment horizontal="center"/>
    </xf>
    <xf numFmtId="0" fontId="16" fillId="0" borderId="8" xfId="0" applyNumberFormat="1" applyFont="1" applyFill="1" applyBorder="1" applyAlignment="1">
      <alignment horizontal="center"/>
    </xf>
    <xf numFmtId="0" fontId="16" fillId="0" borderId="57" xfId="0" applyFont="1" applyFill="1" applyBorder="1" applyAlignment="1">
      <alignment horizontal="center"/>
    </xf>
    <xf numFmtId="0" fontId="3" fillId="0" borderId="58" xfId="0" applyFont="1" applyFill="1" applyBorder="1" applyAlignment="1">
      <alignment horizontal="left" wrapText="1"/>
    </xf>
    <xf numFmtId="0" fontId="3" fillId="2" borderId="18" xfId="0" applyFont="1" applyFill="1" applyBorder="1" applyAlignment="1">
      <alignment horizontal="left"/>
    </xf>
    <xf numFmtId="0" fontId="1" fillId="0" borderId="22" xfId="0" applyFont="1" applyFill="1" applyBorder="1" applyAlignment="1">
      <alignment vertical="center"/>
    </xf>
    <xf numFmtId="0" fontId="16" fillId="0" borderId="22" xfId="0" applyNumberFormat="1" applyFont="1" applyFill="1" applyBorder="1" applyAlignment="1">
      <alignment horizontal="center"/>
    </xf>
    <xf numFmtId="2" fontId="16" fillId="0" borderId="23" xfId="0" applyNumberFormat="1" applyFont="1" applyFill="1" applyBorder="1" applyAlignment="1">
      <alignment horizontal="center" wrapText="1"/>
    </xf>
    <xf numFmtId="2" fontId="16" fillId="0" borderId="31" xfId="1" applyNumberFormat="1" applyFont="1" applyFill="1" applyBorder="1" applyAlignment="1">
      <alignment horizontal="center" wrapText="1"/>
    </xf>
    <xf numFmtId="0" fontId="16" fillId="0" borderId="38" xfId="0" applyNumberFormat="1" applyFont="1" applyFill="1" applyBorder="1" applyAlignment="1">
      <alignment horizontal="center" wrapText="1"/>
    </xf>
    <xf numFmtId="0" fontId="16" fillId="0" borderId="38" xfId="0" applyNumberFormat="1" applyFont="1" applyFill="1" applyBorder="1" applyAlignment="1">
      <alignment horizontal="center"/>
    </xf>
    <xf numFmtId="0" fontId="16" fillId="0" borderId="22" xfId="0" applyNumberFormat="1" applyFont="1" applyFill="1" applyBorder="1" applyAlignment="1">
      <alignment horizontal="center" wrapText="1"/>
    </xf>
    <xf numFmtId="0" fontId="16" fillId="0" borderId="23" xfId="0" applyNumberFormat="1" applyFont="1" applyFill="1" applyBorder="1" applyAlignment="1">
      <alignment horizontal="center"/>
    </xf>
    <xf numFmtId="0" fontId="16" fillId="0" borderId="59" xfId="0" applyFont="1" applyFill="1" applyBorder="1" applyAlignment="1">
      <alignment horizontal="center"/>
    </xf>
    <xf numFmtId="0" fontId="16" fillId="0" borderId="23" xfId="0" applyFont="1" applyBorder="1" applyAlignment="1">
      <alignment horizontal="center" vertical="center"/>
    </xf>
    <xf numFmtId="0" fontId="3" fillId="2" borderId="42" xfId="0" applyFont="1" applyFill="1" applyBorder="1" applyAlignment="1">
      <alignment horizontal="left" wrapText="1"/>
    </xf>
    <xf numFmtId="0" fontId="3" fillId="2" borderId="31" xfId="0" applyFont="1" applyFill="1" applyBorder="1" applyAlignment="1">
      <alignment horizontal="left"/>
    </xf>
    <xf numFmtId="0" fontId="3" fillId="0" borderId="61" xfId="0" applyFont="1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wrapText="1"/>
    </xf>
    <xf numFmtId="0" fontId="19" fillId="0" borderId="1" xfId="0" applyNumberFormat="1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wrapText="1"/>
    </xf>
    <xf numFmtId="0" fontId="2" fillId="2" borderId="0" xfId="0" applyFont="1" applyFill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6" fillId="3" borderId="62" xfId="0" applyFont="1" applyFill="1" applyBorder="1"/>
    <xf numFmtId="0" fontId="16" fillId="0" borderId="14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/>
    </xf>
    <xf numFmtId="0" fontId="20" fillId="2" borderId="21" xfId="0" applyFont="1" applyFill="1" applyBorder="1" applyAlignment="1">
      <alignment horizontal="left" vertical="center" wrapText="1"/>
    </xf>
    <xf numFmtId="0" fontId="18" fillId="2" borderId="0" xfId="0" applyFont="1" applyFill="1" applyAlignment="1">
      <alignment horizontal="left" vertical="center"/>
    </xf>
    <xf numFmtId="0" fontId="4" fillId="0" borderId="4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5" xfId="0" applyFont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1" fillId="0" borderId="13" xfId="0" applyFont="1" applyBorder="1" applyAlignment="1">
      <alignment horizontal="left"/>
    </xf>
    <xf numFmtId="0" fontId="1" fillId="0" borderId="14" xfId="0" applyFont="1" applyBorder="1" applyAlignment="1">
      <alignment horizontal="left"/>
    </xf>
    <xf numFmtId="0" fontId="13" fillId="0" borderId="35" xfId="0" applyFont="1" applyBorder="1" applyAlignment="1">
      <alignment horizontal="left" wrapText="1"/>
    </xf>
    <xf numFmtId="0" fontId="13" fillId="0" borderId="34" xfId="0" applyFont="1" applyBorder="1" applyAlignment="1">
      <alignment horizontal="left" wrapText="1"/>
    </xf>
    <xf numFmtId="0" fontId="13" fillId="0" borderId="36" xfId="0" applyFont="1" applyBorder="1" applyAlignment="1">
      <alignment horizontal="left" wrapText="1"/>
    </xf>
    <xf numFmtId="0" fontId="3" fillId="0" borderId="47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13" fillId="3" borderId="48" xfId="0" applyFont="1" applyFill="1" applyBorder="1" applyAlignment="1">
      <alignment horizontal="center" vertical="center" wrapText="1"/>
    </xf>
    <xf numFmtId="0" fontId="13" fillId="3" borderId="25" xfId="0" applyFont="1" applyFill="1" applyBorder="1" applyAlignment="1">
      <alignment horizontal="center" vertical="center" wrapText="1"/>
    </xf>
    <xf numFmtId="0" fontId="13" fillId="3" borderId="30" xfId="0" applyFont="1" applyFill="1" applyBorder="1" applyAlignment="1">
      <alignment horizontal="center" vertical="center" wrapText="1"/>
    </xf>
    <xf numFmtId="0" fontId="3" fillId="3" borderId="47" xfId="0" applyNumberFormat="1" applyFont="1" applyFill="1" applyBorder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21" xfId="0" applyNumberFormat="1" applyFont="1" applyFill="1" applyBorder="1" applyAlignment="1">
      <alignment horizontal="center" vertical="center" wrapText="1"/>
    </xf>
    <xf numFmtId="0" fontId="8" fillId="3" borderId="49" xfId="0" applyFont="1" applyFill="1" applyBorder="1" applyAlignment="1">
      <alignment horizontal="center" vertical="center" wrapText="1"/>
    </xf>
    <xf numFmtId="0" fontId="8" fillId="3" borderId="40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/>
    </xf>
    <xf numFmtId="0" fontId="3" fillId="2" borderId="51" xfId="0" applyNumberFormat="1" applyFont="1" applyFill="1" applyBorder="1" applyAlignment="1">
      <alignment horizontal="center" vertical="center"/>
    </xf>
    <xf numFmtId="0" fontId="3" fillId="2" borderId="26" xfId="0" applyNumberFormat="1" applyFont="1" applyFill="1" applyBorder="1" applyAlignment="1">
      <alignment horizontal="center" vertical="center"/>
    </xf>
    <xf numFmtId="0" fontId="3" fillId="0" borderId="13" xfId="0" applyNumberFormat="1" applyFont="1" applyFill="1" applyBorder="1" applyAlignment="1">
      <alignment horizontal="center" vertical="center" wrapText="1"/>
    </xf>
    <xf numFmtId="0" fontId="3" fillId="0" borderId="28" xfId="0" applyNumberFormat="1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/>
    </xf>
    <xf numFmtId="0" fontId="6" fillId="3" borderId="33" xfId="0" applyFont="1" applyFill="1" applyBorder="1" applyAlignment="1">
      <alignment horizontal="center"/>
    </xf>
    <xf numFmtId="0" fontId="4" fillId="3" borderId="22" xfId="0" applyFont="1" applyFill="1" applyBorder="1" applyAlignment="1">
      <alignment horizontal="center"/>
    </xf>
    <xf numFmtId="0" fontId="4" fillId="3" borderId="23" xfId="0" applyFont="1" applyFill="1" applyBorder="1" applyAlignment="1">
      <alignment horizontal="center"/>
    </xf>
    <xf numFmtId="0" fontId="4" fillId="3" borderId="31" xfId="0" applyFont="1" applyFill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37" xfId="0" applyFont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13" xfId="0" applyNumberFormat="1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3" fillId="3" borderId="3" xfId="0" applyNumberFormat="1" applyFont="1" applyFill="1" applyBorder="1" applyAlignment="1">
      <alignment horizontal="center" vertical="center" wrapText="1"/>
    </xf>
    <xf numFmtId="0" fontId="3" fillId="3" borderId="4" xfId="0" applyNumberFormat="1" applyFont="1" applyFill="1" applyBorder="1" applyAlignment="1">
      <alignment horizontal="center" vertical="center" wrapText="1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7" xfId="0" applyNumberFormat="1" applyFont="1" applyFill="1" applyBorder="1" applyAlignment="1">
      <alignment horizontal="center" vertical="center" wrapText="1"/>
    </xf>
    <xf numFmtId="0" fontId="3" fillId="3" borderId="15" xfId="0" applyNumberFormat="1" applyFont="1" applyFill="1" applyBorder="1" applyAlignment="1">
      <alignment horizontal="center" vertical="center" wrapText="1"/>
    </xf>
    <xf numFmtId="0" fontId="7" fillId="3" borderId="14" xfId="0" applyNumberFormat="1" applyFont="1" applyFill="1" applyBorder="1" applyAlignment="1">
      <alignment horizontal="center" vertical="center" wrapText="1"/>
    </xf>
    <xf numFmtId="0" fontId="7" fillId="3" borderId="29" xfId="0" applyNumberFormat="1" applyFont="1" applyFill="1" applyBorder="1" applyAlignment="1">
      <alignment horizontal="center" vertical="center" wrapText="1"/>
    </xf>
    <xf numFmtId="0" fontId="11" fillId="4" borderId="47" xfId="0" applyFont="1" applyFill="1" applyBorder="1" applyAlignment="1">
      <alignment horizontal="center" vertical="center" wrapText="1"/>
    </xf>
    <xf numFmtId="0" fontId="11" fillId="4" borderId="38" xfId="0" applyFont="1" applyFill="1" applyBorder="1" applyAlignment="1">
      <alignment horizontal="center" vertical="center" wrapText="1"/>
    </xf>
    <xf numFmtId="0" fontId="14" fillId="4" borderId="34" xfId="0" applyFont="1" applyFill="1" applyBorder="1" applyAlignment="1">
      <alignment horizontal="center" vertical="center" wrapText="1"/>
    </xf>
    <xf numFmtId="0" fontId="14" fillId="4" borderId="24" xfId="0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22" xfId="0" applyNumberFormat="1" applyFont="1" applyFill="1" applyBorder="1" applyAlignment="1">
      <alignment horizontal="center" vertical="center" wrapText="1"/>
    </xf>
    <xf numFmtId="0" fontId="11" fillId="4" borderId="47" xfId="0" applyNumberFormat="1" applyFont="1" applyFill="1" applyBorder="1" applyAlignment="1">
      <alignment horizontal="center" vertical="center" wrapText="1"/>
    </xf>
    <xf numFmtId="0" fontId="11" fillId="4" borderId="38" xfId="0" applyNumberFormat="1" applyFont="1" applyFill="1" applyBorder="1" applyAlignment="1">
      <alignment horizontal="center" vertical="center" wrapText="1"/>
    </xf>
    <xf numFmtId="0" fontId="11" fillId="4" borderId="4" xfId="0" applyNumberFormat="1" applyFont="1" applyFill="1" applyBorder="1" applyAlignment="1">
      <alignment horizontal="center" vertical="center" wrapText="1"/>
    </xf>
    <xf numFmtId="0" fontId="11" fillId="4" borderId="23" xfId="0" applyNumberFormat="1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11" fillId="4" borderId="31" xfId="0" applyFont="1" applyFill="1" applyBorder="1" applyAlignment="1">
      <alignment horizontal="center" vertical="center" wrapText="1"/>
    </xf>
    <xf numFmtId="0" fontId="11" fillId="4" borderId="49" xfId="0" applyFont="1" applyFill="1" applyBorder="1" applyAlignment="1">
      <alignment horizontal="center" vertical="center" wrapText="1"/>
    </xf>
    <xf numFmtId="0" fontId="11" fillId="4" borderId="50" xfId="0" applyFont="1" applyFill="1" applyBorder="1" applyAlignment="1">
      <alignment horizontal="center" vertical="center" wrapText="1"/>
    </xf>
    <xf numFmtId="0" fontId="12" fillId="4" borderId="46" xfId="0" applyFont="1" applyFill="1" applyBorder="1" applyAlignment="1">
      <alignment horizontal="left" vertical="center" wrapText="1"/>
    </xf>
    <xf numFmtId="0" fontId="12" fillId="4" borderId="39" xfId="0" applyFont="1" applyFill="1" applyBorder="1" applyAlignment="1">
      <alignment horizontal="left" vertical="center" wrapText="1"/>
    </xf>
    <xf numFmtId="0" fontId="11" fillId="4" borderId="52" xfId="0" applyNumberFormat="1" applyFont="1" applyFill="1" applyBorder="1" applyAlignment="1">
      <alignment horizontal="center" vertical="center" wrapText="1"/>
    </xf>
    <xf numFmtId="0" fontId="11" fillId="4" borderId="53" xfId="0" applyNumberFormat="1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left" vertical="center" wrapText="1"/>
    </xf>
    <xf numFmtId="0" fontId="12" fillId="4" borderId="15" xfId="0" applyFont="1" applyFill="1" applyBorder="1" applyAlignment="1">
      <alignment horizontal="left" vertical="center" wrapText="1"/>
    </xf>
    <xf numFmtId="0" fontId="18" fillId="0" borderId="35" xfId="0" applyFont="1" applyBorder="1" applyAlignment="1">
      <alignment horizontal="left" wrapText="1"/>
    </xf>
    <xf numFmtId="0" fontId="18" fillId="0" borderId="34" xfId="0" applyFont="1" applyBorder="1" applyAlignment="1">
      <alignment horizontal="left" wrapText="1"/>
    </xf>
    <xf numFmtId="0" fontId="18" fillId="0" borderId="36" xfId="0" applyFont="1" applyBorder="1" applyAlignment="1">
      <alignment horizontal="left" wrapText="1"/>
    </xf>
    <xf numFmtId="0" fontId="3" fillId="3" borderId="13" xfId="0" applyNumberFormat="1" applyFont="1" applyFill="1" applyBorder="1" applyAlignment="1">
      <alignment horizontal="center" vertical="center" wrapText="1"/>
    </xf>
    <xf numFmtId="0" fontId="3" fillId="3" borderId="28" xfId="0" applyNumberFormat="1" applyFont="1" applyFill="1" applyBorder="1" applyAlignment="1">
      <alignment horizontal="center" vertical="center" wrapText="1"/>
    </xf>
    <xf numFmtId="0" fontId="7" fillId="2" borderId="6" xfId="0" applyNumberFormat="1" applyFont="1" applyFill="1" applyBorder="1" applyAlignment="1">
      <alignment horizontal="center" vertical="center" wrapText="1"/>
    </xf>
    <xf numFmtId="0" fontId="7" fillId="2" borderId="13" xfId="0" applyNumberFormat="1" applyFont="1" applyFill="1" applyBorder="1" applyAlignment="1">
      <alignment horizontal="center" vertical="center" wrapText="1"/>
    </xf>
    <xf numFmtId="0" fontId="12" fillId="4" borderId="42" xfId="0" applyFont="1" applyFill="1" applyBorder="1" applyAlignment="1">
      <alignment horizontal="left" vertical="center" wrapText="1"/>
    </xf>
    <xf numFmtId="0" fontId="12" fillId="4" borderId="31" xfId="0" applyFont="1" applyFill="1" applyBorder="1" applyAlignment="1">
      <alignment horizontal="left" vertical="center" wrapText="1"/>
    </xf>
    <xf numFmtId="0" fontId="11" fillId="4" borderId="3" xfId="0" applyNumberFormat="1" applyFont="1" applyFill="1" applyBorder="1" applyAlignment="1">
      <alignment horizontal="center" vertical="center" wrapText="1"/>
    </xf>
    <xf numFmtId="0" fontId="11" fillId="4" borderId="22" xfId="0" applyNumberFormat="1" applyFont="1" applyFill="1" applyBorder="1" applyAlignment="1">
      <alignment horizontal="center" vertical="center" wrapText="1"/>
    </xf>
    <xf numFmtId="0" fontId="18" fillId="0" borderId="16" xfId="0" applyFont="1" applyBorder="1" applyAlignment="1">
      <alignment horizontal="left"/>
    </xf>
    <xf numFmtId="0" fontId="18" fillId="0" borderId="32" xfId="0" applyFont="1" applyBorder="1" applyAlignment="1">
      <alignment horizontal="left"/>
    </xf>
    <xf numFmtId="0" fontId="18" fillId="0" borderId="37" xfId="0" applyFont="1" applyBorder="1" applyAlignment="1">
      <alignment horizontal="left"/>
    </xf>
    <xf numFmtId="0" fontId="21" fillId="0" borderId="41" xfId="0" applyFont="1" applyBorder="1" applyAlignment="1">
      <alignment horizontal="center" vertical="center" wrapText="1"/>
    </xf>
    <xf numFmtId="0" fontId="22" fillId="2" borderId="25" xfId="0" applyFont="1" applyFill="1" applyBorder="1" applyAlignment="1">
      <alignment vertical="center" wrapText="1"/>
    </xf>
    <xf numFmtId="0" fontId="23" fillId="0" borderId="6" xfId="0" applyNumberFormat="1" applyFont="1" applyFill="1" applyBorder="1" applyAlignment="1">
      <alignment horizontal="center" wrapText="1"/>
    </xf>
    <xf numFmtId="2" fontId="23" fillId="2" borderId="8" xfId="0" applyNumberFormat="1" applyFont="1" applyFill="1" applyBorder="1" applyAlignment="1">
      <alignment horizontal="center" wrapText="1"/>
    </xf>
    <xf numFmtId="2" fontId="23" fillId="2" borderId="18" xfId="1" applyNumberFormat="1" applyFont="1" applyFill="1" applyBorder="1" applyAlignment="1">
      <alignment horizontal="center" wrapText="1"/>
    </xf>
    <xf numFmtId="0" fontId="23" fillId="2" borderId="19" xfId="0" applyNumberFormat="1" applyFont="1" applyFill="1" applyBorder="1" applyAlignment="1">
      <alignment horizontal="center" wrapText="1"/>
    </xf>
    <xf numFmtId="0" fontId="23" fillId="2" borderId="20" xfId="0" applyNumberFormat="1" applyFont="1" applyFill="1" applyBorder="1" applyAlignment="1">
      <alignment horizontal="center" wrapText="1"/>
    </xf>
    <xf numFmtId="0" fontId="23" fillId="0" borderId="17" xfId="0" applyNumberFormat="1" applyFont="1" applyFill="1" applyBorder="1" applyAlignment="1">
      <alignment horizontal="center" wrapText="1"/>
    </xf>
    <xf numFmtId="0" fontId="23" fillId="2" borderId="1" xfId="0" applyNumberFormat="1" applyFont="1" applyFill="1" applyBorder="1" applyAlignment="1">
      <alignment horizontal="center" wrapText="1"/>
    </xf>
    <xf numFmtId="0" fontId="23" fillId="2" borderId="2" xfId="0" applyFont="1" applyFill="1" applyBorder="1" applyAlignment="1">
      <alignment horizontal="center" wrapText="1"/>
    </xf>
    <xf numFmtId="0" fontId="23" fillId="2" borderId="1" xfId="0" applyFont="1" applyFill="1" applyBorder="1" applyAlignment="1">
      <alignment horizontal="center" vertical="center"/>
    </xf>
    <xf numFmtId="0" fontId="21" fillId="2" borderId="26" xfId="0" applyFont="1" applyFill="1" applyBorder="1" applyAlignment="1">
      <alignment horizontal="left" vertical="center" wrapText="1"/>
    </xf>
    <xf numFmtId="0" fontId="21" fillId="2" borderId="7" xfId="0" applyFont="1" applyFill="1" applyBorder="1" applyAlignment="1">
      <alignment horizontal="left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Medium9"/>
  <colors>
    <mruColors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2"/>
  <sheetViews>
    <sheetView topLeftCell="C2" zoomScale="80" zoomScaleNormal="80" workbookViewId="0">
      <selection activeCell="S9" sqref="S1:T1048576"/>
    </sheetView>
  </sheetViews>
  <sheetFormatPr defaultColWidth="9.109375" defaultRowHeight="14.4" x14ac:dyDescent="0.3"/>
  <cols>
    <col min="1" max="1" width="4.5546875" customWidth="1"/>
    <col min="2" max="2" width="36.109375" style="21" customWidth="1"/>
    <col min="3" max="3" width="10.6640625" style="109" customWidth="1"/>
    <col min="4" max="7" width="10.6640625" style="8" customWidth="1"/>
    <col min="8" max="8" width="10.6640625" style="109" customWidth="1"/>
    <col min="9" max="16" width="10.6640625" style="8" customWidth="1"/>
    <col min="17" max="17" width="10.6640625" customWidth="1"/>
    <col min="18" max="18" width="21.33203125" style="34" customWidth="1"/>
    <col min="19" max="19" width="22.33203125" style="29" hidden="1" customWidth="1"/>
    <col min="20" max="20" width="24.88671875" style="29" hidden="1" customWidth="1"/>
    <col min="21" max="21" width="13.33203125" customWidth="1"/>
  </cols>
  <sheetData>
    <row r="1" spans="1:20" ht="30" customHeight="1" thickTop="1" thickBot="1" x14ac:dyDescent="0.4">
      <c r="A1" s="157" t="s">
        <v>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9"/>
    </row>
    <row r="2" spans="1:20" ht="30.75" customHeight="1" x14ac:dyDescent="0.35">
      <c r="A2" s="160" t="s">
        <v>33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2"/>
    </row>
    <row r="3" spans="1:20" ht="30" customHeight="1" thickBot="1" x14ac:dyDescent="0.4">
      <c r="A3" s="193" t="s">
        <v>28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5"/>
    </row>
    <row r="4" spans="1:20" ht="30.75" customHeight="1" x14ac:dyDescent="0.3">
      <c r="A4" s="196" t="s">
        <v>29</v>
      </c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204" t="s">
        <v>39</v>
      </c>
      <c r="M4" s="204"/>
      <c r="N4" s="204"/>
      <c r="O4" s="204"/>
      <c r="P4" s="204"/>
      <c r="Q4" s="204"/>
      <c r="R4" s="165" t="s">
        <v>150</v>
      </c>
      <c r="S4" s="166"/>
      <c r="T4" s="167"/>
    </row>
    <row r="5" spans="1:20" ht="30" customHeight="1" thickBot="1" x14ac:dyDescent="0.35">
      <c r="A5" s="163" t="s">
        <v>40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 t="s">
        <v>30</v>
      </c>
      <c r="M5" s="164"/>
      <c r="N5" s="164"/>
      <c r="O5" s="164"/>
      <c r="P5" s="164"/>
      <c r="Q5" s="164"/>
      <c r="R5" s="201" t="s">
        <v>38</v>
      </c>
      <c r="S5" s="202"/>
      <c r="T5" s="203"/>
    </row>
    <row r="6" spans="1:20" ht="15.75" customHeight="1" x14ac:dyDescent="0.3">
      <c r="A6" s="168" t="s">
        <v>15</v>
      </c>
      <c r="B6" s="171" t="s">
        <v>13</v>
      </c>
      <c r="C6" s="210" t="s">
        <v>4</v>
      </c>
      <c r="D6" s="211"/>
      <c r="E6" s="212"/>
      <c r="F6" s="174" t="s">
        <v>20</v>
      </c>
      <c r="G6" s="174" t="s">
        <v>16</v>
      </c>
      <c r="H6" s="207" t="s">
        <v>19</v>
      </c>
      <c r="I6" s="208"/>
      <c r="J6" s="208"/>
      <c r="K6" s="208"/>
      <c r="L6" s="208"/>
      <c r="M6" s="208"/>
      <c r="N6" s="208"/>
      <c r="O6" s="208"/>
      <c r="P6" s="208"/>
      <c r="Q6" s="209"/>
      <c r="R6" s="177" t="s">
        <v>5</v>
      </c>
      <c r="S6" s="180" t="s">
        <v>76</v>
      </c>
      <c r="T6" s="183" t="s">
        <v>7</v>
      </c>
    </row>
    <row r="7" spans="1:20" ht="36" customHeight="1" x14ac:dyDescent="0.3">
      <c r="A7" s="169"/>
      <c r="B7" s="172"/>
      <c r="C7" s="189" t="s">
        <v>4</v>
      </c>
      <c r="D7" s="215" t="s">
        <v>24</v>
      </c>
      <c r="E7" s="213" t="s">
        <v>21</v>
      </c>
      <c r="F7" s="175"/>
      <c r="G7" s="175"/>
      <c r="H7" s="205" t="s">
        <v>18</v>
      </c>
      <c r="I7" s="198" t="s">
        <v>1</v>
      </c>
      <c r="J7" s="198"/>
      <c r="K7" s="198"/>
      <c r="L7" s="186" t="s">
        <v>2</v>
      </c>
      <c r="M7" s="187"/>
      <c r="N7" s="188"/>
      <c r="O7" s="199" t="s">
        <v>3</v>
      </c>
      <c r="P7" s="199"/>
      <c r="Q7" s="200"/>
      <c r="R7" s="178"/>
      <c r="S7" s="181"/>
      <c r="T7" s="184"/>
    </row>
    <row r="8" spans="1:20" s="1" customFormat="1" ht="42" customHeight="1" thickBot="1" x14ac:dyDescent="0.35">
      <c r="A8" s="170"/>
      <c r="B8" s="173"/>
      <c r="C8" s="190"/>
      <c r="D8" s="216"/>
      <c r="E8" s="214"/>
      <c r="F8" s="176"/>
      <c r="G8" s="176"/>
      <c r="H8" s="206"/>
      <c r="I8" s="6" t="s">
        <v>10</v>
      </c>
      <c r="J8" s="6" t="s">
        <v>23</v>
      </c>
      <c r="K8" s="7" t="s">
        <v>8</v>
      </c>
      <c r="L8" s="6" t="s">
        <v>11</v>
      </c>
      <c r="M8" s="6" t="s">
        <v>23</v>
      </c>
      <c r="N8" s="6" t="s">
        <v>8</v>
      </c>
      <c r="O8" s="6" t="s">
        <v>12</v>
      </c>
      <c r="P8" s="7" t="s">
        <v>17</v>
      </c>
      <c r="Q8" s="2" t="s">
        <v>9</v>
      </c>
      <c r="R8" s="179"/>
      <c r="S8" s="182"/>
      <c r="T8" s="185"/>
    </row>
    <row r="9" spans="1:20" s="3" customFormat="1" ht="15" customHeight="1" x14ac:dyDescent="0.3">
      <c r="A9" s="217">
        <v>1</v>
      </c>
      <c r="B9" s="219">
        <v>2</v>
      </c>
      <c r="C9" s="221">
        <v>3</v>
      </c>
      <c r="D9" s="12">
        <v>4</v>
      </c>
      <c r="E9" s="13">
        <v>5</v>
      </c>
      <c r="F9" s="14">
        <v>6</v>
      </c>
      <c r="G9" s="223">
        <v>7</v>
      </c>
      <c r="H9" s="110">
        <v>8</v>
      </c>
      <c r="I9" s="225">
        <v>9</v>
      </c>
      <c r="J9" s="233">
        <v>10</v>
      </c>
      <c r="K9" s="225">
        <v>11</v>
      </c>
      <c r="L9" s="225">
        <v>12</v>
      </c>
      <c r="M9" s="233">
        <v>13</v>
      </c>
      <c r="N9" s="225">
        <v>14</v>
      </c>
      <c r="O9" s="225">
        <v>15</v>
      </c>
      <c r="P9" s="225">
        <v>16</v>
      </c>
      <c r="Q9" s="227">
        <v>17</v>
      </c>
      <c r="R9" s="229">
        <v>18</v>
      </c>
      <c r="S9" s="231">
        <v>19</v>
      </c>
      <c r="T9" s="235">
        <v>20</v>
      </c>
    </row>
    <row r="10" spans="1:20" s="1" customFormat="1" ht="43.5" customHeight="1" thickBot="1" x14ac:dyDescent="0.35">
      <c r="A10" s="218"/>
      <c r="B10" s="220"/>
      <c r="C10" s="222"/>
      <c r="D10" s="15" t="s">
        <v>25</v>
      </c>
      <c r="E10" s="16" t="s">
        <v>27</v>
      </c>
      <c r="F10" s="17" t="s">
        <v>22</v>
      </c>
      <c r="G10" s="224"/>
      <c r="H10" s="111" t="s">
        <v>26</v>
      </c>
      <c r="I10" s="226"/>
      <c r="J10" s="234"/>
      <c r="K10" s="226"/>
      <c r="L10" s="226"/>
      <c r="M10" s="234"/>
      <c r="N10" s="226"/>
      <c r="O10" s="226"/>
      <c r="P10" s="226"/>
      <c r="Q10" s="228"/>
      <c r="R10" s="230"/>
      <c r="S10" s="232"/>
      <c r="T10" s="236"/>
    </row>
    <row r="11" spans="1:20" s="1" customFormat="1" ht="31.5" customHeight="1" x14ac:dyDescent="0.3">
      <c r="A11" s="19">
        <v>1</v>
      </c>
      <c r="B11" s="20" t="s">
        <v>34</v>
      </c>
      <c r="C11" s="42">
        <v>0</v>
      </c>
      <c r="D11" s="22">
        <f t="shared" ref="D11:D23" si="0">(J11+K11+M11+N11)*C11/F11</f>
        <v>0</v>
      </c>
      <c r="E11" s="23">
        <f t="shared" ref="E11:E23" si="1">(I11-K11+L11-N11+O11)*C11/F11</f>
        <v>0</v>
      </c>
      <c r="F11" s="24">
        <f t="shared" ref="F11:F30" si="2">G11+H11</f>
        <v>5</v>
      </c>
      <c r="G11" s="25">
        <v>0</v>
      </c>
      <c r="H11" s="107">
        <f t="shared" ref="H11:H23" si="3">I11+L11+O11</f>
        <v>5</v>
      </c>
      <c r="I11" s="26">
        <v>5</v>
      </c>
      <c r="J11" s="26"/>
      <c r="K11" s="26">
        <v>5</v>
      </c>
      <c r="L11" s="26"/>
      <c r="M11" s="26"/>
      <c r="N11" s="26"/>
      <c r="O11" s="26"/>
      <c r="P11" s="26"/>
      <c r="Q11" s="33"/>
      <c r="R11" s="39" t="s">
        <v>36</v>
      </c>
      <c r="S11" s="123" t="s">
        <v>58</v>
      </c>
      <c r="T11" s="125" t="s">
        <v>154</v>
      </c>
    </row>
    <row r="12" spans="1:20" s="1" customFormat="1" ht="31.5" customHeight="1" x14ac:dyDescent="0.3">
      <c r="A12" s="19">
        <v>2</v>
      </c>
      <c r="B12" s="38" t="s">
        <v>35</v>
      </c>
      <c r="C12" s="42">
        <v>0</v>
      </c>
      <c r="D12" s="22">
        <f>(J12+K12+M12+N12)*C12/F12</f>
        <v>0</v>
      </c>
      <c r="E12" s="23">
        <f t="shared" si="1"/>
        <v>0</v>
      </c>
      <c r="F12" s="24">
        <f t="shared" si="2"/>
        <v>2</v>
      </c>
      <c r="G12" s="25">
        <v>0</v>
      </c>
      <c r="H12" s="107">
        <f t="shared" si="3"/>
        <v>2</v>
      </c>
      <c r="I12" s="26">
        <v>2</v>
      </c>
      <c r="J12" s="26"/>
      <c r="K12" s="26"/>
      <c r="L12" s="26"/>
      <c r="M12" s="26"/>
      <c r="N12" s="26"/>
      <c r="O12" s="26"/>
      <c r="P12" s="26"/>
      <c r="Q12" s="33"/>
      <c r="R12" s="39" t="s">
        <v>36</v>
      </c>
      <c r="S12" s="124" t="s">
        <v>59</v>
      </c>
      <c r="T12" s="117" t="s">
        <v>157</v>
      </c>
    </row>
    <row r="13" spans="1:20" s="1" customFormat="1" ht="24.9" customHeight="1" x14ac:dyDescent="0.3">
      <c r="A13" s="19">
        <v>3</v>
      </c>
      <c r="B13" s="38" t="s">
        <v>41</v>
      </c>
      <c r="C13" s="42">
        <v>0</v>
      </c>
      <c r="D13" s="22">
        <f t="shared" si="0"/>
        <v>0</v>
      </c>
      <c r="E13" s="23">
        <f t="shared" si="1"/>
        <v>0</v>
      </c>
      <c r="F13" s="24">
        <f t="shared" si="2"/>
        <v>15</v>
      </c>
      <c r="G13" s="25">
        <v>0</v>
      </c>
      <c r="H13" s="107">
        <f t="shared" si="3"/>
        <v>15</v>
      </c>
      <c r="I13" s="26"/>
      <c r="J13" s="26"/>
      <c r="K13" s="26"/>
      <c r="L13" s="26">
        <v>15</v>
      </c>
      <c r="M13" s="26"/>
      <c r="N13" s="26"/>
      <c r="O13" s="26"/>
      <c r="P13" s="26"/>
      <c r="Q13" s="33"/>
      <c r="R13" s="39" t="s">
        <v>36</v>
      </c>
      <c r="S13" s="115" t="s">
        <v>60</v>
      </c>
      <c r="T13" s="116" t="s">
        <v>61</v>
      </c>
    </row>
    <row r="14" spans="1:20" s="1" customFormat="1" ht="24" x14ac:dyDescent="0.3">
      <c r="A14" s="86">
        <v>4</v>
      </c>
      <c r="B14" s="87" t="s">
        <v>89</v>
      </c>
      <c r="C14" s="42">
        <v>2</v>
      </c>
      <c r="D14" s="88">
        <f>(J14+K14+M14+N14)*C14/F14</f>
        <v>0</v>
      </c>
      <c r="E14" s="89">
        <f>(I14-K14+L14-N14+O14)*C14/F14</f>
        <v>1</v>
      </c>
      <c r="F14" s="90">
        <f>G14+H14</f>
        <v>60</v>
      </c>
      <c r="G14" s="91">
        <v>30</v>
      </c>
      <c r="H14" s="107">
        <f>I14+L14+O14</f>
        <v>30</v>
      </c>
      <c r="I14" s="92">
        <v>15</v>
      </c>
      <c r="J14" s="92"/>
      <c r="K14" s="92"/>
      <c r="L14" s="92"/>
      <c r="M14" s="92"/>
      <c r="N14" s="92"/>
      <c r="O14" s="92">
        <v>15</v>
      </c>
      <c r="P14" s="92"/>
      <c r="Q14" s="93" t="s">
        <v>31</v>
      </c>
      <c r="R14" s="94" t="s">
        <v>37</v>
      </c>
      <c r="S14" s="115" t="s">
        <v>140</v>
      </c>
      <c r="T14" s="116" t="s">
        <v>142</v>
      </c>
    </row>
    <row r="15" spans="1:20" s="1" customFormat="1" ht="35.25" customHeight="1" x14ac:dyDescent="0.3">
      <c r="A15" s="19">
        <v>5</v>
      </c>
      <c r="B15" s="38" t="s">
        <v>42</v>
      </c>
      <c r="C15" s="42">
        <v>2</v>
      </c>
      <c r="D15" s="22">
        <f t="shared" si="0"/>
        <v>0</v>
      </c>
      <c r="E15" s="23">
        <f t="shared" si="1"/>
        <v>1.2</v>
      </c>
      <c r="F15" s="90">
        <f t="shared" si="2"/>
        <v>50</v>
      </c>
      <c r="G15" s="91">
        <v>20</v>
      </c>
      <c r="H15" s="107">
        <f t="shared" si="3"/>
        <v>30</v>
      </c>
      <c r="I15" s="92"/>
      <c r="J15" s="92"/>
      <c r="K15" s="92"/>
      <c r="L15" s="92">
        <v>30</v>
      </c>
      <c r="M15" s="26"/>
      <c r="N15" s="26"/>
      <c r="O15" s="26"/>
      <c r="P15" s="26"/>
      <c r="Q15" s="33"/>
      <c r="R15" s="39" t="s">
        <v>36</v>
      </c>
      <c r="S15" s="115" t="s">
        <v>63</v>
      </c>
      <c r="T15" s="116" t="s">
        <v>62</v>
      </c>
    </row>
    <row r="16" spans="1:20" s="1" customFormat="1" ht="34.799999999999997" customHeight="1" x14ac:dyDescent="0.3">
      <c r="A16" s="19">
        <v>6</v>
      </c>
      <c r="B16" s="38" t="s">
        <v>43</v>
      </c>
      <c r="C16" s="42">
        <v>1</v>
      </c>
      <c r="D16" s="22">
        <f>(J16+K16+M16+N16)*C16/F16</f>
        <v>0</v>
      </c>
      <c r="E16" s="23">
        <f t="shared" si="1"/>
        <v>0.83333333333333337</v>
      </c>
      <c r="F16" s="24">
        <f t="shared" si="2"/>
        <v>30</v>
      </c>
      <c r="G16" s="25">
        <v>5</v>
      </c>
      <c r="H16" s="107">
        <f t="shared" si="3"/>
        <v>25</v>
      </c>
      <c r="I16" s="26">
        <v>10</v>
      </c>
      <c r="J16" s="26"/>
      <c r="K16" s="26"/>
      <c r="L16" s="26">
        <v>15</v>
      </c>
      <c r="M16" s="26"/>
      <c r="N16" s="26"/>
      <c r="O16" s="26"/>
      <c r="P16" s="26"/>
      <c r="Q16" s="33"/>
      <c r="R16" s="39" t="s">
        <v>36</v>
      </c>
      <c r="S16" s="115" t="s">
        <v>139</v>
      </c>
      <c r="T16" s="116" t="s">
        <v>141</v>
      </c>
    </row>
    <row r="17" spans="1:21" s="1" customFormat="1" ht="24.9" customHeight="1" x14ac:dyDescent="0.3">
      <c r="A17" s="19">
        <v>7</v>
      </c>
      <c r="B17" s="38" t="s">
        <v>44</v>
      </c>
      <c r="C17" s="42">
        <v>4</v>
      </c>
      <c r="D17" s="88">
        <f t="shared" si="0"/>
        <v>0</v>
      </c>
      <c r="E17" s="89">
        <f t="shared" si="1"/>
        <v>2.4</v>
      </c>
      <c r="F17" s="90">
        <f t="shared" si="2"/>
        <v>100</v>
      </c>
      <c r="G17" s="46">
        <v>40</v>
      </c>
      <c r="H17" s="107">
        <f t="shared" si="3"/>
        <v>60</v>
      </c>
      <c r="I17" s="26">
        <v>15</v>
      </c>
      <c r="J17" s="26"/>
      <c r="K17" s="26"/>
      <c r="L17" s="26">
        <v>15</v>
      </c>
      <c r="M17" s="26"/>
      <c r="N17" s="26"/>
      <c r="O17" s="26">
        <v>30</v>
      </c>
      <c r="P17" s="26"/>
      <c r="Q17" s="33" t="s">
        <v>53</v>
      </c>
      <c r="R17" s="39" t="s">
        <v>37</v>
      </c>
      <c r="S17" s="115" t="s">
        <v>64</v>
      </c>
      <c r="T17" s="116" t="s">
        <v>143</v>
      </c>
    </row>
    <row r="18" spans="1:21" s="37" customFormat="1" ht="24.9" customHeight="1" x14ac:dyDescent="0.3">
      <c r="A18" s="40">
        <v>8</v>
      </c>
      <c r="B18" s="41" t="s">
        <v>45</v>
      </c>
      <c r="C18" s="42">
        <v>4</v>
      </c>
      <c r="D18" s="43">
        <f t="shared" si="0"/>
        <v>0</v>
      </c>
      <c r="E18" s="44">
        <f t="shared" si="1"/>
        <v>2.4</v>
      </c>
      <c r="F18" s="45">
        <f t="shared" si="2"/>
        <v>100</v>
      </c>
      <c r="G18" s="46">
        <v>40</v>
      </c>
      <c r="H18" s="107">
        <f t="shared" si="3"/>
        <v>60</v>
      </c>
      <c r="I18" s="47">
        <v>10</v>
      </c>
      <c r="J18" s="47"/>
      <c r="K18" s="47"/>
      <c r="L18" s="47">
        <v>10</v>
      </c>
      <c r="M18" s="47"/>
      <c r="N18" s="47"/>
      <c r="O18" s="47">
        <v>40</v>
      </c>
      <c r="P18" s="47"/>
      <c r="Q18" s="48" t="s">
        <v>53</v>
      </c>
      <c r="R18" s="49" t="s">
        <v>37</v>
      </c>
      <c r="S18" s="115" t="s">
        <v>64</v>
      </c>
      <c r="T18" s="116" t="s">
        <v>153</v>
      </c>
    </row>
    <row r="19" spans="1:21" s="37" customFormat="1" ht="24.9" customHeight="1" x14ac:dyDescent="0.3">
      <c r="A19" s="40">
        <v>9</v>
      </c>
      <c r="B19" s="41" t="s">
        <v>46</v>
      </c>
      <c r="C19" s="42">
        <v>3</v>
      </c>
      <c r="D19" s="43">
        <f t="shared" si="0"/>
        <v>0</v>
      </c>
      <c r="E19" s="44">
        <f t="shared" si="1"/>
        <v>2</v>
      </c>
      <c r="F19" s="45">
        <f t="shared" si="2"/>
        <v>75</v>
      </c>
      <c r="G19" s="46">
        <v>25</v>
      </c>
      <c r="H19" s="107">
        <f t="shared" si="3"/>
        <v>50</v>
      </c>
      <c r="I19" s="47">
        <v>10</v>
      </c>
      <c r="J19" s="146"/>
      <c r="K19" s="47"/>
      <c r="L19" s="47">
        <v>15</v>
      </c>
      <c r="M19" s="47"/>
      <c r="N19" s="47"/>
      <c r="O19" s="47">
        <v>25</v>
      </c>
      <c r="P19" s="47"/>
      <c r="Q19" s="48" t="s">
        <v>53</v>
      </c>
      <c r="R19" s="49" t="s">
        <v>36</v>
      </c>
      <c r="S19" s="118" t="s">
        <v>65</v>
      </c>
      <c r="T19" s="156" t="s">
        <v>155</v>
      </c>
      <c r="U19" s="149"/>
    </row>
    <row r="20" spans="1:21" s="55" customFormat="1" ht="24.9" customHeight="1" x14ac:dyDescent="0.3">
      <c r="A20" s="40">
        <v>10</v>
      </c>
      <c r="B20" s="50" t="s">
        <v>47</v>
      </c>
      <c r="C20" s="51">
        <v>3</v>
      </c>
      <c r="D20" s="43">
        <f t="shared" si="0"/>
        <v>0</v>
      </c>
      <c r="E20" s="44">
        <f t="shared" si="1"/>
        <v>1.8</v>
      </c>
      <c r="F20" s="45">
        <f t="shared" si="2"/>
        <v>75</v>
      </c>
      <c r="G20" s="52">
        <v>30</v>
      </c>
      <c r="H20" s="107">
        <f t="shared" si="3"/>
        <v>45</v>
      </c>
      <c r="I20" s="53">
        <v>10</v>
      </c>
      <c r="J20" s="53"/>
      <c r="K20" s="53"/>
      <c r="L20" s="53">
        <v>15</v>
      </c>
      <c r="M20" s="53"/>
      <c r="N20" s="53"/>
      <c r="O20" s="53">
        <v>20</v>
      </c>
      <c r="P20" s="53"/>
      <c r="Q20" s="54" t="s">
        <v>31</v>
      </c>
      <c r="R20" s="49" t="s">
        <v>36</v>
      </c>
      <c r="S20" s="119" t="s">
        <v>67</v>
      </c>
      <c r="T20" s="120" t="s">
        <v>66</v>
      </c>
    </row>
    <row r="21" spans="1:21" s="55" customFormat="1" ht="24.9" customHeight="1" x14ac:dyDescent="0.3">
      <c r="A21" s="40">
        <v>11</v>
      </c>
      <c r="B21" s="56" t="s">
        <v>48</v>
      </c>
      <c r="C21" s="51">
        <v>3</v>
      </c>
      <c r="D21" s="43">
        <f t="shared" si="0"/>
        <v>0</v>
      </c>
      <c r="E21" s="44">
        <f t="shared" si="1"/>
        <v>2</v>
      </c>
      <c r="F21" s="45">
        <f t="shared" si="2"/>
        <v>75</v>
      </c>
      <c r="G21" s="52">
        <v>25</v>
      </c>
      <c r="H21" s="107">
        <f t="shared" si="3"/>
        <v>50</v>
      </c>
      <c r="I21" s="53">
        <v>6</v>
      </c>
      <c r="J21" s="53"/>
      <c r="K21" s="53"/>
      <c r="L21" s="53">
        <v>16</v>
      </c>
      <c r="M21" s="53"/>
      <c r="N21" s="53"/>
      <c r="O21" s="53">
        <v>28</v>
      </c>
      <c r="P21" s="53"/>
      <c r="Q21" s="54" t="s">
        <v>32</v>
      </c>
      <c r="R21" s="49" t="s">
        <v>36</v>
      </c>
      <c r="S21" s="121" t="s">
        <v>64</v>
      </c>
      <c r="T21" s="120" t="s">
        <v>68</v>
      </c>
    </row>
    <row r="22" spans="1:21" s="55" customFormat="1" ht="24.9" customHeight="1" x14ac:dyDescent="0.3">
      <c r="A22" s="40">
        <v>12</v>
      </c>
      <c r="B22" s="57" t="s">
        <v>49</v>
      </c>
      <c r="C22" s="51">
        <v>3</v>
      </c>
      <c r="D22" s="43">
        <f t="shared" si="0"/>
        <v>0</v>
      </c>
      <c r="E22" s="44">
        <f t="shared" si="1"/>
        <v>2</v>
      </c>
      <c r="F22" s="45">
        <f t="shared" si="2"/>
        <v>90</v>
      </c>
      <c r="G22" s="52">
        <v>30</v>
      </c>
      <c r="H22" s="107">
        <f t="shared" si="3"/>
        <v>60</v>
      </c>
      <c r="I22" s="53"/>
      <c r="J22" s="53"/>
      <c r="K22" s="53"/>
      <c r="L22" s="53">
        <v>15</v>
      </c>
      <c r="M22" s="53"/>
      <c r="N22" s="53"/>
      <c r="O22" s="53">
        <v>45</v>
      </c>
      <c r="P22" s="53"/>
      <c r="Q22" s="54" t="s">
        <v>31</v>
      </c>
      <c r="R22" s="49" t="s">
        <v>36</v>
      </c>
      <c r="S22" s="121" t="s">
        <v>64</v>
      </c>
      <c r="T22" s="116" t="s">
        <v>144</v>
      </c>
    </row>
    <row r="23" spans="1:21" s="55" customFormat="1" ht="24.9" customHeight="1" x14ac:dyDescent="0.3">
      <c r="A23" s="40">
        <v>13</v>
      </c>
      <c r="B23" s="57" t="s">
        <v>50</v>
      </c>
      <c r="C23" s="58">
        <v>2</v>
      </c>
      <c r="D23" s="59">
        <f t="shared" si="0"/>
        <v>0</v>
      </c>
      <c r="E23" s="60">
        <f t="shared" si="1"/>
        <v>1.6</v>
      </c>
      <c r="F23" s="45">
        <f t="shared" si="2"/>
        <v>50</v>
      </c>
      <c r="G23" s="61">
        <v>10</v>
      </c>
      <c r="H23" s="112">
        <f t="shared" si="3"/>
        <v>40</v>
      </c>
      <c r="I23" s="35">
        <v>10</v>
      </c>
      <c r="J23" s="35"/>
      <c r="K23" s="35"/>
      <c r="L23" s="35">
        <v>30</v>
      </c>
      <c r="M23" s="35"/>
      <c r="N23" s="35"/>
      <c r="O23" s="35"/>
      <c r="P23" s="35"/>
      <c r="Q23" s="62"/>
      <c r="R23" s="49" t="s">
        <v>36</v>
      </c>
      <c r="S23" s="121" t="s">
        <v>64</v>
      </c>
      <c r="T23" s="120" t="s">
        <v>69</v>
      </c>
    </row>
    <row r="24" spans="1:21" s="55" customFormat="1" ht="25.5" customHeight="1" x14ac:dyDescent="0.3">
      <c r="A24" s="64">
        <v>14</v>
      </c>
      <c r="B24" s="65" t="s">
        <v>52</v>
      </c>
      <c r="C24" s="66">
        <v>1</v>
      </c>
      <c r="D24" s="59">
        <f>(J24+K24+M24+N24)*C24/F24</f>
        <v>0</v>
      </c>
      <c r="E24" s="60">
        <f>(I24-K24+L24-N24+O24)*C24/F24</f>
        <v>0.83333333333333337</v>
      </c>
      <c r="F24" s="45">
        <f t="shared" si="2"/>
        <v>30</v>
      </c>
      <c r="G24" s="61">
        <v>5</v>
      </c>
      <c r="H24" s="112">
        <f>I24+L24+O24</f>
        <v>25</v>
      </c>
      <c r="I24" s="35">
        <v>10</v>
      </c>
      <c r="J24" s="35"/>
      <c r="K24" s="35"/>
      <c r="L24" s="35">
        <v>15</v>
      </c>
      <c r="M24" s="35"/>
      <c r="N24" s="35"/>
      <c r="O24" s="35"/>
      <c r="P24" s="36"/>
      <c r="Q24" s="62"/>
      <c r="R24" s="49" t="s">
        <v>36</v>
      </c>
      <c r="S24" s="119" t="s">
        <v>81</v>
      </c>
      <c r="T24" s="120" t="s">
        <v>156</v>
      </c>
    </row>
    <row r="25" spans="1:21" s="55" customFormat="1" ht="24" customHeight="1" x14ac:dyDescent="0.3">
      <c r="A25" s="40">
        <v>15</v>
      </c>
      <c r="B25" s="67" t="s">
        <v>78</v>
      </c>
      <c r="C25" s="58">
        <v>2</v>
      </c>
      <c r="D25" s="59">
        <f>(J25+K25+M25+N25)*C25/F25</f>
        <v>0</v>
      </c>
      <c r="E25" s="60">
        <f>(I25-K25+L25-N25+O25)*C25/F25</f>
        <v>1.2</v>
      </c>
      <c r="F25" s="45">
        <f t="shared" si="2"/>
        <v>50</v>
      </c>
      <c r="G25" s="61">
        <v>20</v>
      </c>
      <c r="H25" s="112">
        <f>I25+L25+O25</f>
        <v>30</v>
      </c>
      <c r="I25" s="35"/>
      <c r="J25" s="35"/>
      <c r="K25" s="35"/>
      <c r="L25" s="35">
        <v>30</v>
      </c>
      <c r="M25" s="35"/>
      <c r="N25" s="35"/>
      <c r="O25" s="35"/>
      <c r="P25" s="36"/>
      <c r="Q25" s="62"/>
      <c r="R25" s="49" t="s">
        <v>36</v>
      </c>
      <c r="S25" s="119"/>
      <c r="T25" s="120"/>
    </row>
    <row r="26" spans="1:21" s="55" customFormat="1" ht="19.5" customHeight="1" x14ac:dyDescent="0.3">
      <c r="A26" s="40">
        <v>16</v>
      </c>
      <c r="B26" s="63" t="s">
        <v>71</v>
      </c>
      <c r="C26" s="58">
        <v>2</v>
      </c>
      <c r="D26" s="59">
        <f>(J26+K26+M26+N26)*C26/F26</f>
        <v>0</v>
      </c>
      <c r="E26" s="60">
        <f>(I26-K26+L26-N26+O26)*C26/F26</f>
        <v>1.2</v>
      </c>
      <c r="F26" s="45">
        <f t="shared" si="2"/>
        <v>50</v>
      </c>
      <c r="G26" s="61">
        <v>20</v>
      </c>
      <c r="H26" s="112">
        <f>I26+L26+O26</f>
        <v>30</v>
      </c>
      <c r="I26" s="35"/>
      <c r="J26" s="35"/>
      <c r="K26" s="35"/>
      <c r="L26" s="35">
        <v>30</v>
      </c>
      <c r="M26" s="35"/>
      <c r="N26" s="35"/>
      <c r="O26" s="35"/>
      <c r="P26" s="36"/>
      <c r="Q26" s="62"/>
      <c r="R26" s="49" t="s">
        <v>36</v>
      </c>
      <c r="S26" s="121" t="s">
        <v>72</v>
      </c>
      <c r="T26" s="120" t="s">
        <v>73</v>
      </c>
    </row>
    <row r="27" spans="1:21" s="55" customFormat="1" ht="25.2" customHeight="1" x14ac:dyDescent="0.3">
      <c r="A27" s="40">
        <v>17</v>
      </c>
      <c r="B27" s="63" t="s">
        <v>77</v>
      </c>
      <c r="C27" s="58">
        <v>2</v>
      </c>
      <c r="D27" s="59">
        <f>(J27+K27+M27+N27)*C27/F27</f>
        <v>0</v>
      </c>
      <c r="E27" s="60">
        <f>(I27-K27+L27-N27+O27)*C27/F27</f>
        <v>1.2</v>
      </c>
      <c r="F27" s="45">
        <f t="shared" si="2"/>
        <v>50</v>
      </c>
      <c r="G27" s="61">
        <v>20</v>
      </c>
      <c r="H27" s="112">
        <f>I27+L27+O27</f>
        <v>30</v>
      </c>
      <c r="I27" s="35">
        <v>14</v>
      </c>
      <c r="J27" s="147"/>
      <c r="K27" s="35"/>
      <c r="L27" s="35">
        <v>12</v>
      </c>
      <c r="M27" s="35"/>
      <c r="N27" s="35"/>
      <c r="O27" s="35">
        <v>4</v>
      </c>
      <c r="P27" s="36"/>
      <c r="Q27" s="62" t="s">
        <v>31</v>
      </c>
      <c r="R27" s="49" t="s">
        <v>36</v>
      </c>
      <c r="S27" s="121" t="s">
        <v>82</v>
      </c>
      <c r="T27" s="122" t="s">
        <v>83</v>
      </c>
    </row>
    <row r="28" spans="1:21" s="55" customFormat="1" ht="27.75" customHeight="1" x14ac:dyDescent="0.3">
      <c r="A28" s="40">
        <v>18</v>
      </c>
      <c r="B28" s="63" t="s">
        <v>54</v>
      </c>
      <c r="C28" s="58">
        <v>2</v>
      </c>
      <c r="D28" s="59">
        <f>(J28+K28+M28+N28)*C28/F28</f>
        <v>0</v>
      </c>
      <c r="E28" s="60">
        <f>(I28-K28+L28-N28+O28)*C28/F28</f>
        <v>1.2</v>
      </c>
      <c r="F28" s="45">
        <f t="shared" si="2"/>
        <v>50</v>
      </c>
      <c r="G28" s="61">
        <v>20</v>
      </c>
      <c r="H28" s="112">
        <f>I28+L28+O28</f>
        <v>30</v>
      </c>
      <c r="I28" s="35">
        <v>14</v>
      </c>
      <c r="J28" s="35"/>
      <c r="K28" s="35"/>
      <c r="L28" s="35">
        <v>16</v>
      </c>
      <c r="M28" s="35"/>
      <c r="N28" s="35"/>
      <c r="O28" s="35"/>
      <c r="P28" s="36"/>
      <c r="Q28" s="62"/>
      <c r="R28" s="49" t="s">
        <v>36</v>
      </c>
      <c r="S28" s="119" t="s">
        <v>75</v>
      </c>
      <c r="T28" s="120" t="s">
        <v>74</v>
      </c>
    </row>
    <row r="29" spans="1:21" s="55" customFormat="1" ht="27" customHeight="1" x14ac:dyDescent="0.3">
      <c r="A29" s="40">
        <v>19</v>
      </c>
      <c r="B29" s="63" t="s">
        <v>55</v>
      </c>
      <c r="C29" s="58">
        <v>1</v>
      </c>
      <c r="D29" s="59">
        <f t="shared" ref="D29:D30" si="4">(J29+K29+M29+N29)*C29/F29</f>
        <v>0</v>
      </c>
      <c r="E29" s="60">
        <f t="shared" ref="E29:E30" si="5">(I29-K29+L29-N29+O29)*C29/F29</f>
        <v>1</v>
      </c>
      <c r="F29" s="45">
        <f t="shared" si="2"/>
        <v>30</v>
      </c>
      <c r="G29" s="61">
        <v>0</v>
      </c>
      <c r="H29" s="112">
        <f t="shared" ref="H29:H30" si="6">I29+L29+O29</f>
        <v>30</v>
      </c>
      <c r="I29" s="35">
        <v>10</v>
      </c>
      <c r="J29" s="35"/>
      <c r="K29" s="35"/>
      <c r="L29" s="35">
        <v>20</v>
      </c>
      <c r="M29" s="35"/>
      <c r="N29" s="35"/>
      <c r="O29" s="35"/>
      <c r="P29" s="36"/>
      <c r="Q29" s="62"/>
      <c r="R29" s="49" t="s">
        <v>36</v>
      </c>
      <c r="S29" s="121" t="s">
        <v>80</v>
      </c>
      <c r="T29" s="120" t="s">
        <v>79</v>
      </c>
    </row>
    <row r="30" spans="1:21" s="55" customFormat="1" ht="30.75" customHeight="1" thickBot="1" x14ac:dyDescent="0.35">
      <c r="A30" s="40">
        <v>20</v>
      </c>
      <c r="B30" s="63" t="s">
        <v>56</v>
      </c>
      <c r="C30" s="58">
        <v>1</v>
      </c>
      <c r="D30" s="59">
        <f t="shared" si="4"/>
        <v>0</v>
      </c>
      <c r="E30" s="60">
        <f t="shared" si="5"/>
        <v>0.66666666666666663</v>
      </c>
      <c r="F30" s="45">
        <f t="shared" si="2"/>
        <v>30</v>
      </c>
      <c r="G30" s="61">
        <v>10</v>
      </c>
      <c r="H30" s="112">
        <f t="shared" si="6"/>
        <v>20</v>
      </c>
      <c r="I30" s="35"/>
      <c r="J30" s="35"/>
      <c r="K30" s="35"/>
      <c r="L30" s="35">
        <v>20</v>
      </c>
      <c r="M30" s="35"/>
      <c r="N30" s="35"/>
      <c r="O30" s="35"/>
      <c r="P30" s="36"/>
      <c r="Q30" s="62"/>
      <c r="R30" s="150" t="s">
        <v>36</v>
      </c>
      <c r="S30" s="119" t="s">
        <v>60</v>
      </c>
      <c r="T30" s="120" t="s">
        <v>160</v>
      </c>
    </row>
    <row r="31" spans="1:21" ht="26.85" customHeight="1" thickBot="1" x14ac:dyDescent="0.35">
      <c r="A31" s="191" t="s">
        <v>6</v>
      </c>
      <c r="B31" s="192"/>
      <c r="C31" s="106">
        <v>35</v>
      </c>
      <c r="D31" s="4">
        <f t="shared" ref="D31:J31" si="7">SUM(D11:D30)</f>
        <v>0</v>
      </c>
      <c r="E31" s="5">
        <f t="shared" si="7"/>
        <v>24.533333333333331</v>
      </c>
      <c r="F31" s="9">
        <f t="shared" si="7"/>
        <v>1017</v>
      </c>
      <c r="G31" s="10">
        <f t="shared" si="7"/>
        <v>350</v>
      </c>
      <c r="H31" s="108">
        <f t="shared" si="7"/>
        <v>667</v>
      </c>
      <c r="I31" s="11">
        <f t="shared" si="7"/>
        <v>141</v>
      </c>
      <c r="J31" s="11">
        <f t="shared" si="7"/>
        <v>0</v>
      </c>
      <c r="K31" s="11">
        <f>SUM(K11:K30)</f>
        <v>5</v>
      </c>
      <c r="L31" s="11">
        <f>SUM(L11:L30)</f>
        <v>319</v>
      </c>
      <c r="M31" s="11">
        <f t="array" ref="M31">M11:M30</f>
        <v>0</v>
      </c>
      <c r="N31" s="11">
        <f>SUM(N11:N30)</f>
        <v>0</v>
      </c>
      <c r="O31" s="11">
        <f>SUM(O11:O30)</f>
        <v>207</v>
      </c>
      <c r="P31" s="11">
        <f t="array" ref="P31">P11:P30</f>
        <v>0</v>
      </c>
      <c r="Q31" s="32"/>
      <c r="R31" s="151"/>
      <c r="S31" s="28" t="s">
        <v>14</v>
      </c>
      <c r="T31" s="31" t="s">
        <v>14</v>
      </c>
    </row>
    <row r="32" spans="1:21" x14ac:dyDescent="0.3">
      <c r="B32" s="21" t="s">
        <v>57</v>
      </c>
    </row>
  </sheetData>
  <mergeCells count="42">
    <mergeCell ref="T9:T10"/>
    <mergeCell ref="K9:K10"/>
    <mergeCell ref="L9:L10"/>
    <mergeCell ref="N9:N10"/>
    <mergeCell ref="O9:O10"/>
    <mergeCell ref="P9:P10"/>
    <mergeCell ref="G9:G10"/>
    <mergeCell ref="I9:I10"/>
    <mergeCell ref="Q9:Q10"/>
    <mergeCell ref="R9:R10"/>
    <mergeCell ref="S9:S10"/>
    <mergeCell ref="M9:M10"/>
    <mergeCell ref="J9:J10"/>
    <mergeCell ref="A31:B31"/>
    <mergeCell ref="A3:T3"/>
    <mergeCell ref="A4:K4"/>
    <mergeCell ref="I7:K7"/>
    <mergeCell ref="O7:Q7"/>
    <mergeCell ref="R5:T5"/>
    <mergeCell ref="L4:Q4"/>
    <mergeCell ref="L5:Q5"/>
    <mergeCell ref="H7:H8"/>
    <mergeCell ref="H6:Q6"/>
    <mergeCell ref="C6:E6"/>
    <mergeCell ref="E7:E8"/>
    <mergeCell ref="D7:D8"/>
    <mergeCell ref="A9:A10"/>
    <mergeCell ref="B9:B10"/>
    <mergeCell ref="C9:C10"/>
    <mergeCell ref="A1:T1"/>
    <mergeCell ref="A2:T2"/>
    <mergeCell ref="A5:K5"/>
    <mergeCell ref="R4:T4"/>
    <mergeCell ref="A6:A8"/>
    <mergeCell ref="B6:B8"/>
    <mergeCell ref="F6:F8"/>
    <mergeCell ref="G6:G8"/>
    <mergeCell ref="R6:R8"/>
    <mergeCell ref="S6:S8"/>
    <mergeCell ref="T6:T8"/>
    <mergeCell ref="L7:N7"/>
    <mergeCell ref="C7:C8"/>
  </mergeCells>
  <pageMargins left="0.23622047244094491" right="0.23622047244094491" top="0.15748031496062992" bottom="0.15748031496062992" header="0.31496062992125984" footer="0.31496062992125984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25"/>
  <sheetViews>
    <sheetView topLeftCell="E1" zoomScaleNormal="100" workbookViewId="0">
      <selection activeCell="S6" sqref="S1:T1048576"/>
    </sheetView>
  </sheetViews>
  <sheetFormatPr defaultColWidth="9.109375" defaultRowHeight="14.4" x14ac:dyDescent="0.3"/>
  <cols>
    <col min="1" max="1" width="4.5546875" customWidth="1"/>
    <col min="2" max="2" width="36.109375" style="21" customWidth="1"/>
    <col min="3" max="16" width="10.6640625" style="8" customWidth="1"/>
    <col min="17" max="17" width="10.6640625" customWidth="1"/>
    <col min="18" max="18" width="19.109375" style="34" customWidth="1"/>
    <col min="19" max="19" width="19.33203125" style="29" hidden="1" customWidth="1"/>
    <col min="20" max="20" width="24.88671875" style="29" hidden="1" customWidth="1"/>
    <col min="21" max="21" width="14" customWidth="1"/>
  </cols>
  <sheetData>
    <row r="1" spans="1:20" ht="19.2" thickTop="1" thickBot="1" x14ac:dyDescent="0.4">
      <c r="A1" s="157" t="s">
        <v>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9"/>
    </row>
    <row r="2" spans="1:20" ht="18" x14ac:dyDescent="0.35">
      <c r="A2" s="160" t="s">
        <v>33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2"/>
    </row>
    <row r="3" spans="1:20" ht="18.600000000000001" thickBot="1" x14ac:dyDescent="0.4">
      <c r="A3" s="193" t="s">
        <v>28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5"/>
    </row>
    <row r="4" spans="1:20" ht="31.8" customHeight="1" x14ac:dyDescent="0.3">
      <c r="A4" s="196" t="s">
        <v>29</v>
      </c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204" t="s">
        <v>84</v>
      </c>
      <c r="M4" s="204"/>
      <c r="N4" s="204"/>
      <c r="O4" s="204"/>
      <c r="P4" s="204"/>
      <c r="Q4" s="204"/>
      <c r="R4" s="237" t="s">
        <v>150</v>
      </c>
      <c r="S4" s="238"/>
      <c r="T4" s="239"/>
    </row>
    <row r="5" spans="1:20" ht="15" thickBot="1" x14ac:dyDescent="0.35">
      <c r="A5" s="163" t="s">
        <v>40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 t="s">
        <v>30</v>
      </c>
      <c r="M5" s="164"/>
      <c r="N5" s="164"/>
      <c r="O5" s="164"/>
      <c r="P5" s="164"/>
      <c r="Q5" s="164"/>
      <c r="R5" s="201" t="s">
        <v>38</v>
      </c>
      <c r="S5" s="202"/>
      <c r="T5" s="203"/>
    </row>
    <row r="6" spans="1:20" x14ac:dyDescent="0.3">
      <c r="A6" s="168" t="s">
        <v>15</v>
      </c>
      <c r="B6" s="171" t="s">
        <v>13</v>
      </c>
      <c r="C6" s="210" t="s">
        <v>4</v>
      </c>
      <c r="D6" s="211"/>
      <c r="E6" s="212"/>
      <c r="F6" s="174" t="s">
        <v>20</v>
      </c>
      <c r="G6" s="174" t="s">
        <v>16</v>
      </c>
      <c r="H6" s="207" t="s">
        <v>19</v>
      </c>
      <c r="I6" s="208"/>
      <c r="J6" s="208"/>
      <c r="K6" s="208"/>
      <c r="L6" s="208"/>
      <c r="M6" s="208"/>
      <c r="N6" s="208"/>
      <c r="O6" s="208"/>
      <c r="P6" s="208"/>
      <c r="Q6" s="209"/>
      <c r="R6" s="177" t="s">
        <v>5</v>
      </c>
      <c r="S6" s="180" t="s">
        <v>85</v>
      </c>
      <c r="T6" s="183" t="s">
        <v>7</v>
      </c>
    </row>
    <row r="7" spans="1:20" x14ac:dyDescent="0.3">
      <c r="A7" s="169"/>
      <c r="B7" s="172"/>
      <c r="C7" s="240" t="s">
        <v>4</v>
      </c>
      <c r="D7" s="215" t="s">
        <v>24</v>
      </c>
      <c r="E7" s="213" t="s">
        <v>21</v>
      </c>
      <c r="F7" s="175"/>
      <c r="G7" s="175"/>
      <c r="H7" s="242" t="s">
        <v>18</v>
      </c>
      <c r="I7" s="198" t="s">
        <v>1</v>
      </c>
      <c r="J7" s="198"/>
      <c r="K7" s="198"/>
      <c r="L7" s="186" t="s">
        <v>2</v>
      </c>
      <c r="M7" s="187"/>
      <c r="N7" s="188"/>
      <c r="O7" s="199" t="s">
        <v>3</v>
      </c>
      <c r="P7" s="199"/>
      <c r="Q7" s="200"/>
      <c r="R7" s="178"/>
      <c r="S7" s="181"/>
      <c r="T7" s="184"/>
    </row>
    <row r="8" spans="1:20" s="1" customFormat="1" ht="21" thickBot="1" x14ac:dyDescent="0.35">
      <c r="A8" s="170"/>
      <c r="B8" s="173"/>
      <c r="C8" s="241"/>
      <c r="D8" s="216"/>
      <c r="E8" s="214"/>
      <c r="F8" s="176"/>
      <c r="G8" s="176"/>
      <c r="H8" s="243"/>
      <c r="I8" s="6" t="s">
        <v>10</v>
      </c>
      <c r="J8" s="6" t="s">
        <v>23</v>
      </c>
      <c r="K8" s="7" t="s">
        <v>8</v>
      </c>
      <c r="L8" s="6" t="s">
        <v>11</v>
      </c>
      <c r="M8" s="6" t="s">
        <v>23</v>
      </c>
      <c r="N8" s="6" t="s">
        <v>8</v>
      </c>
      <c r="O8" s="6" t="s">
        <v>12</v>
      </c>
      <c r="P8" s="7" t="s">
        <v>17</v>
      </c>
      <c r="Q8" s="2" t="s">
        <v>9</v>
      </c>
      <c r="R8" s="179"/>
      <c r="S8" s="182"/>
      <c r="T8" s="185"/>
    </row>
    <row r="9" spans="1:20" s="3" customFormat="1" ht="12" x14ac:dyDescent="0.3">
      <c r="A9" s="217">
        <v>1</v>
      </c>
      <c r="B9" s="219">
        <v>2</v>
      </c>
      <c r="C9" s="221">
        <v>3</v>
      </c>
      <c r="D9" s="68">
        <v>4</v>
      </c>
      <c r="E9" s="13">
        <v>5</v>
      </c>
      <c r="F9" s="69">
        <v>6</v>
      </c>
      <c r="G9" s="223">
        <v>7</v>
      </c>
      <c r="H9" s="71">
        <v>8</v>
      </c>
      <c r="I9" s="225">
        <v>9</v>
      </c>
      <c r="J9" s="233">
        <v>10</v>
      </c>
      <c r="K9" s="225">
        <v>11</v>
      </c>
      <c r="L9" s="225">
        <v>12</v>
      </c>
      <c r="M9" s="233">
        <v>13</v>
      </c>
      <c r="N9" s="225">
        <v>14</v>
      </c>
      <c r="O9" s="225">
        <v>15</v>
      </c>
      <c r="P9" s="225">
        <v>16</v>
      </c>
      <c r="Q9" s="227">
        <v>17</v>
      </c>
      <c r="R9" s="229">
        <v>18</v>
      </c>
      <c r="S9" s="231">
        <v>19</v>
      </c>
      <c r="T9" s="235">
        <v>20</v>
      </c>
    </row>
    <row r="10" spans="1:20" s="1" customFormat="1" ht="31.2" thickBot="1" x14ac:dyDescent="0.35">
      <c r="A10" s="218"/>
      <c r="B10" s="220"/>
      <c r="C10" s="222"/>
      <c r="D10" s="15" t="s">
        <v>25</v>
      </c>
      <c r="E10" s="16" t="s">
        <v>27</v>
      </c>
      <c r="F10" s="17" t="s">
        <v>22</v>
      </c>
      <c r="G10" s="224"/>
      <c r="H10" s="18" t="s">
        <v>26</v>
      </c>
      <c r="I10" s="226"/>
      <c r="J10" s="234"/>
      <c r="K10" s="226"/>
      <c r="L10" s="226"/>
      <c r="M10" s="234"/>
      <c r="N10" s="226"/>
      <c r="O10" s="226"/>
      <c r="P10" s="226"/>
      <c r="Q10" s="228"/>
      <c r="R10" s="230"/>
      <c r="S10" s="244"/>
      <c r="T10" s="245"/>
    </row>
    <row r="11" spans="1:20" s="1" customFormat="1" ht="19.2" customHeight="1" x14ac:dyDescent="0.3">
      <c r="A11" s="19">
        <v>1</v>
      </c>
      <c r="B11" s="63" t="s">
        <v>86</v>
      </c>
      <c r="C11" s="42">
        <v>4</v>
      </c>
      <c r="D11" s="43">
        <f>(J11+K11+M11+N11)*C11/F11</f>
        <v>0</v>
      </c>
      <c r="E11" s="44">
        <f>(I11-K11+L11-N11+O11)*C11/F11</f>
        <v>2.4</v>
      </c>
      <c r="F11" s="45">
        <f>G11+H11</f>
        <v>100</v>
      </c>
      <c r="G11" s="46">
        <v>40</v>
      </c>
      <c r="H11" s="107">
        <f>I11+L11+O11</f>
        <v>60</v>
      </c>
      <c r="I11" s="47">
        <v>20</v>
      </c>
      <c r="J11" s="47"/>
      <c r="K11" s="47"/>
      <c r="L11" s="47"/>
      <c r="M11" s="47"/>
      <c r="N11" s="47"/>
      <c r="O11" s="47">
        <v>40</v>
      </c>
      <c r="P11" s="47"/>
      <c r="Q11" s="48" t="s">
        <v>53</v>
      </c>
      <c r="R11" s="72" t="s">
        <v>37</v>
      </c>
      <c r="S11" s="27" t="s">
        <v>64</v>
      </c>
      <c r="T11" s="30" t="s">
        <v>144</v>
      </c>
    </row>
    <row r="12" spans="1:20" s="1" customFormat="1" ht="18" customHeight="1" x14ac:dyDescent="0.3">
      <c r="A12" s="19">
        <v>2</v>
      </c>
      <c r="B12" s="63" t="s">
        <v>87</v>
      </c>
      <c r="C12" s="42">
        <v>6</v>
      </c>
      <c r="D12" s="43">
        <f>(J12+K12+M12+N12)*C12/F12</f>
        <v>0</v>
      </c>
      <c r="E12" s="44">
        <f>(I12-K12+L12-N12+O12)*C12/F12</f>
        <v>3.6</v>
      </c>
      <c r="F12" s="45">
        <f>G12+H12</f>
        <v>150</v>
      </c>
      <c r="G12" s="46">
        <v>60</v>
      </c>
      <c r="H12" s="107">
        <f>I12+L12+O12</f>
        <v>90</v>
      </c>
      <c r="I12" s="47">
        <v>24</v>
      </c>
      <c r="J12" s="47"/>
      <c r="K12" s="47"/>
      <c r="L12" s="47">
        <v>21</v>
      </c>
      <c r="M12" s="47"/>
      <c r="N12" s="47"/>
      <c r="O12" s="47">
        <v>45</v>
      </c>
      <c r="P12" s="47"/>
      <c r="Q12" s="48" t="s">
        <v>32</v>
      </c>
      <c r="R12" s="72" t="s">
        <v>37</v>
      </c>
      <c r="S12" s="27" t="s">
        <v>64</v>
      </c>
      <c r="T12" s="30" t="s">
        <v>88</v>
      </c>
    </row>
    <row r="13" spans="1:20" s="1" customFormat="1" ht="16.95" customHeight="1" x14ac:dyDescent="0.3">
      <c r="A13" s="86">
        <v>3</v>
      </c>
      <c r="B13" s="95" t="s">
        <v>145</v>
      </c>
      <c r="C13" s="42">
        <v>3</v>
      </c>
      <c r="D13" s="88">
        <f t="shared" ref="D13" si="0">(J13+K13+M13+N13)*C13/F13</f>
        <v>0</v>
      </c>
      <c r="E13" s="89">
        <f t="shared" ref="E13" si="1">(I13-K13+L13-N13+O13)*C13/F13</f>
        <v>2.25</v>
      </c>
      <c r="F13" s="90">
        <f t="shared" ref="F13" si="2">G13+H13</f>
        <v>80</v>
      </c>
      <c r="G13" s="91">
        <v>20</v>
      </c>
      <c r="H13" s="107">
        <f t="shared" ref="H13" si="3">I13+L13+O13</f>
        <v>60</v>
      </c>
      <c r="I13" s="92">
        <v>15</v>
      </c>
      <c r="J13" s="92"/>
      <c r="K13" s="92"/>
      <c r="L13" s="92">
        <v>15</v>
      </c>
      <c r="M13" s="92"/>
      <c r="N13" s="92"/>
      <c r="O13" s="92">
        <v>30</v>
      </c>
      <c r="P13" s="92"/>
      <c r="Q13" s="93" t="s">
        <v>31</v>
      </c>
      <c r="R13" s="94" t="s">
        <v>37</v>
      </c>
      <c r="S13" s="27" t="s">
        <v>149</v>
      </c>
      <c r="T13" s="30" t="s">
        <v>146</v>
      </c>
    </row>
    <row r="14" spans="1:20" s="1" customFormat="1" ht="18" customHeight="1" x14ac:dyDescent="0.3">
      <c r="A14" s="19">
        <v>4</v>
      </c>
      <c r="B14" s="63" t="s">
        <v>90</v>
      </c>
      <c r="C14" s="42">
        <v>5</v>
      </c>
      <c r="D14" s="43">
        <f t="shared" ref="D14:D23" si="4">(J14+K14+M14+N14)*C14/F14</f>
        <v>0</v>
      </c>
      <c r="E14" s="44">
        <f t="shared" ref="E14:E23" si="5">(I14-K14+L14-N14+O14)*C14/F14</f>
        <v>3.6538461538461537</v>
      </c>
      <c r="F14" s="45">
        <f t="shared" ref="F14:F23" si="6">G14+H14</f>
        <v>130</v>
      </c>
      <c r="G14" s="46">
        <v>35</v>
      </c>
      <c r="H14" s="107">
        <f t="shared" ref="H14:H23" si="7">I14+L14+O14</f>
        <v>95</v>
      </c>
      <c r="I14" s="47">
        <v>30</v>
      </c>
      <c r="J14" s="47"/>
      <c r="K14" s="47"/>
      <c r="L14" s="47">
        <v>30</v>
      </c>
      <c r="M14" s="47"/>
      <c r="N14" s="47"/>
      <c r="O14" s="47">
        <v>35</v>
      </c>
      <c r="P14" s="47"/>
      <c r="Q14" s="48" t="s">
        <v>32</v>
      </c>
      <c r="R14" s="72" t="s">
        <v>36</v>
      </c>
      <c r="S14" s="27" t="s">
        <v>64</v>
      </c>
      <c r="T14" s="30" t="s">
        <v>144</v>
      </c>
    </row>
    <row r="15" spans="1:20" s="1" customFormat="1" ht="18" customHeight="1" x14ac:dyDescent="0.3">
      <c r="A15" s="19">
        <v>5</v>
      </c>
      <c r="B15" s="63" t="s">
        <v>91</v>
      </c>
      <c r="C15" s="42">
        <v>4</v>
      </c>
      <c r="D15" s="43">
        <f t="shared" si="4"/>
        <v>0</v>
      </c>
      <c r="E15" s="44">
        <f t="shared" si="5"/>
        <v>2.4</v>
      </c>
      <c r="F15" s="45">
        <f t="shared" si="6"/>
        <v>100</v>
      </c>
      <c r="G15" s="46">
        <v>40</v>
      </c>
      <c r="H15" s="107">
        <f t="shared" si="7"/>
        <v>60</v>
      </c>
      <c r="I15" s="47"/>
      <c r="J15" s="47"/>
      <c r="K15" s="47"/>
      <c r="L15" s="47">
        <v>20</v>
      </c>
      <c r="M15" s="47"/>
      <c r="N15" s="47"/>
      <c r="O15" s="47">
        <v>40</v>
      </c>
      <c r="P15" s="47"/>
      <c r="Q15" s="48" t="s">
        <v>31</v>
      </c>
      <c r="R15" s="72" t="s">
        <v>36</v>
      </c>
      <c r="S15" s="27" t="s">
        <v>64</v>
      </c>
      <c r="T15" s="30" t="s">
        <v>144</v>
      </c>
    </row>
    <row r="16" spans="1:20" s="1" customFormat="1" ht="19.95" customHeight="1" x14ac:dyDescent="0.3">
      <c r="A16" s="19">
        <v>6</v>
      </c>
      <c r="B16" s="63" t="s">
        <v>92</v>
      </c>
      <c r="C16" s="42">
        <v>1</v>
      </c>
      <c r="D16" s="43">
        <f t="shared" si="4"/>
        <v>0</v>
      </c>
      <c r="E16" s="44">
        <f t="shared" si="5"/>
        <v>0.8125</v>
      </c>
      <c r="F16" s="45">
        <f t="shared" si="6"/>
        <v>32</v>
      </c>
      <c r="G16" s="114">
        <v>6</v>
      </c>
      <c r="H16" s="107">
        <f t="shared" si="7"/>
        <v>26</v>
      </c>
      <c r="I16" s="92">
        <v>8</v>
      </c>
      <c r="J16" s="92"/>
      <c r="K16" s="92"/>
      <c r="L16" s="92">
        <v>6</v>
      </c>
      <c r="M16" s="148"/>
      <c r="N16" s="47"/>
      <c r="O16" s="47">
        <v>12</v>
      </c>
      <c r="P16" s="47"/>
      <c r="Q16" s="48" t="s">
        <v>32</v>
      </c>
      <c r="R16" s="72" t="s">
        <v>36</v>
      </c>
      <c r="S16" s="27" t="s">
        <v>60</v>
      </c>
      <c r="T16" s="30" t="s">
        <v>158</v>
      </c>
    </row>
    <row r="17" spans="1:20" s="1" customFormat="1" ht="19.95" customHeight="1" x14ac:dyDescent="0.3">
      <c r="A17" s="19">
        <v>7</v>
      </c>
      <c r="B17" s="41" t="s">
        <v>93</v>
      </c>
      <c r="C17" s="42">
        <v>2</v>
      </c>
      <c r="D17" s="43">
        <f t="shared" si="4"/>
        <v>0</v>
      </c>
      <c r="E17" s="44">
        <f t="shared" si="5"/>
        <v>1.2</v>
      </c>
      <c r="F17" s="45">
        <f t="shared" si="6"/>
        <v>50</v>
      </c>
      <c r="G17" s="46">
        <v>20</v>
      </c>
      <c r="H17" s="107">
        <f t="shared" si="7"/>
        <v>30</v>
      </c>
      <c r="I17" s="47">
        <v>10</v>
      </c>
      <c r="J17" s="47"/>
      <c r="K17" s="47"/>
      <c r="L17" s="47">
        <v>10</v>
      </c>
      <c r="M17" s="47"/>
      <c r="N17" s="47"/>
      <c r="O17" s="47">
        <v>10</v>
      </c>
      <c r="P17" s="47"/>
      <c r="Q17" s="48" t="s">
        <v>53</v>
      </c>
      <c r="R17" s="72" t="s">
        <v>36</v>
      </c>
      <c r="S17" s="27" t="s">
        <v>94</v>
      </c>
      <c r="T17" s="30" t="s">
        <v>95</v>
      </c>
    </row>
    <row r="18" spans="1:20" s="1" customFormat="1" ht="21" thickBot="1" x14ac:dyDescent="0.35">
      <c r="A18" s="19">
        <v>8</v>
      </c>
      <c r="B18" s="73" t="s">
        <v>96</v>
      </c>
      <c r="C18" s="42">
        <v>2</v>
      </c>
      <c r="D18" s="43">
        <f t="shared" si="4"/>
        <v>0</v>
      </c>
      <c r="E18" s="44">
        <f t="shared" si="5"/>
        <v>1.2</v>
      </c>
      <c r="F18" s="45">
        <f t="shared" si="6"/>
        <v>50</v>
      </c>
      <c r="G18" s="46">
        <v>20</v>
      </c>
      <c r="H18" s="107">
        <f t="shared" si="7"/>
        <v>30</v>
      </c>
      <c r="I18" s="47">
        <v>14</v>
      </c>
      <c r="J18" s="47"/>
      <c r="K18" s="47"/>
      <c r="L18" s="47">
        <v>16</v>
      </c>
      <c r="M18" s="47"/>
      <c r="N18" s="47"/>
      <c r="O18" s="47"/>
      <c r="P18" s="47"/>
      <c r="Q18" s="48"/>
      <c r="R18" s="72" t="s">
        <v>36</v>
      </c>
      <c r="S18" s="27" t="s">
        <v>64</v>
      </c>
      <c r="T18" s="30" t="s">
        <v>97</v>
      </c>
    </row>
    <row r="19" spans="1:20" s="1" customFormat="1" ht="15.6" x14ac:dyDescent="0.3">
      <c r="A19" s="86">
        <v>9</v>
      </c>
      <c r="B19" s="95" t="s">
        <v>51</v>
      </c>
      <c r="C19" s="58">
        <v>1</v>
      </c>
      <c r="D19" s="96">
        <f t="shared" si="4"/>
        <v>0</v>
      </c>
      <c r="E19" s="97">
        <f t="shared" si="5"/>
        <v>0.8666666666666667</v>
      </c>
      <c r="F19" s="90">
        <f t="shared" si="6"/>
        <v>30</v>
      </c>
      <c r="G19" s="98">
        <v>4</v>
      </c>
      <c r="H19" s="112">
        <f t="shared" si="7"/>
        <v>26</v>
      </c>
      <c r="I19" s="99"/>
      <c r="J19" s="99"/>
      <c r="K19" s="99"/>
      <c r="L19" s="99">
        <v>16</v>
      </c>
      <c r="M19" s="99"/>
      <c r="N19" s="99"/>
      <c r="O19" s="99">
        <v>10</v>
      </c>
      <c r="P19" s="100"/>
      <c r="Q19" s="101" t="s">
        <v>53</v>
      </c>
      <c r="R19" s="94" t="s">
        <v>36</v>
      </c>
      <c r="S19" s="77" t="s">
        <v>60</v>
      </c>
      <c r="T19" s="78" t="s">
        <v>159</v>
      </c>
    </row>
    <row r="20" spans="1:20" ht="15.6" x14ac:dyDescent="0.3">
      <c r="A20" s="19">
        <v>10</v>
      </c>
      <c r="B20" s="74" t="s">
        <v>78</v>
      </c>
      <c r="C20" s="51">
        <v>2</v>
      </c>
      <c r="D20" s="43">
        <f t="shared" si="4"/>
        <v>0</v>
      </c>
      <c r="E20" s="44">
        <f t="shared" si="5"/>
        <v>1.2</v>
      </c>
      <c r="F20" s="45">
        <f t="shared" si="6"/>
        <v>50</v>
      </c>
      <c r="G20" s="52">
        <v>20</v>
      </c>
      <c r="H20" s="107">
        <f t="shared" si="7"/>
        <v>30</v>
      </c>
      <c r="I20" s="53"/>
      <c r="J20" s="53"/>
      <c r="K20" s="53"/>
      <c r="L20" s="53">
        <v>30</v>
      </c>
      <c r="M20" s="53"/>
      <c r="N20" s="53"/>
      <c r="O20" s="53"/>
      <c r="P20" s="53"/>
      <c r="Q20" s="54"/>
      <c r="R20" s="72" t="s">
        <v>36</v>
      </c>
    </row>
    <row r="21" spans="1:20" ht="15.6" x14ac:dyDescent="0.3">
      <c r="A21" s="75">
        <v>11</v>
      </c>
      <c r="B21" s="76" t="s">
        <v>98</v>
      </c>
      <c r="C21" s="113">
        <v>6</v>
      </c>
      <c r="D21" s="43">
        <f t="shared" si="4"/>
        <v>0</v>
      </c>
      <c r="E21" s="44">
        <f t="shared" si="5"/>
        <v>4.8</v>
      </c>
      <c r="F21" s="45">
        <f t="shared" si="6"/>
        <v>150</v>
      </c>
      <c r="G21" s="52">
        <v>30</v>
      </c>
      <c r="H21" s="107">
        <f t="shared" si="7"/>
        <v>120</v>
      </c>
      <c r="I21" s="53"/>
      <c r="J21" s="53"/>
      <c r="K21" s="53"/>
      <c r="L21" s="53">
        <v>120</v>
      </c>
      <c r="M21" s="53"/>
      <c r="N21" s="53"/>
      <c r="O21" s="53"/>
      <c r="P21" s="53"/>
      <c r="Q21" s="54"/>
      <c r="R21" s="72" t="s">
        <v>36</v>
      </c>
      <c r="S21" s="77"/>
      <c r="T21" s="78"/>
    </row>
    <row r="22" spans="1:20" ht="15.6" x14ac:dyDescent="0.3">
      <c r="A22" s="19">
        <v>12</v>
      </c>
      <c r="B22" s="79" t="s">
        <v>71</v>
      </c>
      <c r="C22" s="51">
        <v>2</v>
      </c>
      <c r="D22" s="43">
        <f t="shared" si="4"/>
        <v>0</v>
      </c>
      <c r="E22" s="44">
        <f t="shared" si="5"/>
        <v>1</v>
      </c>
      <c r="F22" s="45">
        <f t="shared" si="6"/>
        <v>60</v>
      </c>
      <c r="G22" s="52">
        <v>30</v>
      </c>
      <c r="H22" s="107">
        <f t="shared" si="7"/>
        <v>30</v>
      </c>
      <c r="I22" s="53"/>
      <c r="J22" s="53"/>
      <c r="K22" s="53"/>
      <c r="L22" s="53">
        <v>30</v>
      </c>
      <c r="M22" s="53"/>
      <c r="N22" s="53"/>
      <c r="O22" s="53"/>
      <c r="P22" s="53"/>
      <c r="Q22" s="54"/>
      <c r="R22" s="72" t="s">
        <v>36</v>
      </c>
      <c r="S22" s="77" t="s">
        <v>72</v>
      </c>
      <c r="T22" s="78" t="s">
        <v>73</v>
      </c>
    </row>
    <row r="23" spans="1:20" ht="22.2" thickBot="1" x14ac:dyDescent="0.35">
      <c r="A23" s="19">
        <v>13</v>
      </c>
      <c r="B23" s="57" t="s">
        <v>99</v>
      </c>
      <c r="C23" s="58">
        <v>2</v>
      </c>
      <c r="D23" s="59">
        <f t="shared" si="4"/>
        <v>0</v>
      </c>
      <c r="E23" s="60">
        <f t="shared" si="5"/>
        <v>1.2</v>
      </c>
      <c r="F23" s="45">
        <f t="shared" si="6"/>
        <v>50</v>
      </c>
      <c r="G23" s="61">
        <v>20</v>
      </c>
      <c r="H23" s="112">
        <f t="shared" si="7"/>
        <v>30</v>
      </c>
      <c r="I23" s="35">
        <v>14</v>
      </c>
      <c r="J23" s="35"/>
      <c r="K23" s="35"/>
      <c r="L23" s="35">
        <v>16</v>
      </c>
      <c r="M23" s="35"/>
      <c r="N23" s="35"/>
      <c r="O23" s="35"/>
      <c r="P23" s="35"/>
      <c r="Q23" s="62"/>
      <c r="R23" s="152" t="s">
        <v>36</v>
      </c>
      <c r="S23" s="80" t="s">
        <v>100</v>
      </c>
      <c r="T23" s="78" t="s">
        <v>101</v>
      </c>
    </row>
    <row r="24" spans="1:20" ht="15" thickBot="1" x14ac:dyDescent="0.35">
      <c r="A24" s="191" t="s">
        <v>6</v>
      </c>
      <c r="B24" s="192"/>
      <c r="C24" s="106">
        <v>38</v>
      </c>
      <c r="D24" s="4">
        <f t="shared" ref="D24:J24" si="8">SUM(D11:D23)</f>
        <v>0</v>
      </c>
      <c r="E24" s="5">
        <f t="shared" si="8"/>
        <v>26.58301282051282</v>
      </c>
      <c r="F24" s="9">
        <f t="shared" si="8"/>
        <v>1032</v>
      </c>
      <c r="G24" s="10">
        <f t="shared" si="8"/>
        <v>345</v>
      </c>
      <c r="H24" s="108">
        <f t="shared" si="8"/>
        <v>687</v>
      </c>
      <c r="I24" s="11">
        <f t="shared" si="8"/>
        <v>135</v>
      </c>
      <c r="J24" s="11">
        <f t="shared" si="8"/>
        <v>0</v>
      </c>
      <c r="K24" s="11">
        <f>SUM(K11:K23)</f>
        <v>0</v>
      </c>
      <c r="L24" s="11">
        <f>SUM(L11:L23)</f>
        <v>330</v>
      </c>
      <c r="M24" s="11">
        <f>SUM(M11:M23)</f>
        <v>0</v>
      </c>
      <c r="N24" s="11">
        <f>SUM(N11:N23)</f>
        <v>0</v>
      </c>
      <c r="O24" s="11">
        <f>SUM(O11:O23)</f>
        <v>222</v>
      </c>
      <c r="P24" s="11">
        <f t="array" ref="P24">P11:P23</f>
        <v>0</v>
      </c>
      <c r="Q24" s="70"/>
      <c r="R24" s="151"/>
      <c r="S24" s="28" t="s">
        <v>14</v>
      </c>
      <c r="T24" s="31" t="s">
        <v>14</v>
      </c>
    </row>
    <row r="25" spans="1:20" x14ac:dyDescent="0.3">
      <c r="B25" s="21" t="s">
        <v>102</v>
      </c>
    </row>
  </sheetData>
  <mergeCells count="42">
    <mergeCell ref="I7:K7"/>
    <mergeCell ref="L7:N7"/>
    <mergeCell ref="O7:Q7"/>
    <mergeCell ref="A24:B24"/>
    <mergeCell ref="K9:K10"/>
    <mergeCell ref="L9:L10"/>
    <mergeCell ref="M9:M10"/>
    <mergeCell ref="N9:N10"/>
    <mergeCell ref="A9:A10"/>
    <mergeCell ref="B9:B10"/>
    <mergeCell ref="C9:C10"/>
    <mergeCell ref="G9:G10"/>
    <mergeCell ref="I9:I10"/>
    <mergeCell ref="J9:J10"/>
    <mergeCell ref="Q9:Q10"/>
    <mergeCell ref="R9:R10"/>
    <mergeCell ref="S9:S10"/>
    <mergeCell ref="T9:T10"/>
    <mergeCell ref="O9:O10"/>
    <mergeCell ref="P9:P10"/>
    <mergeCell ref="A5:K5"/>
    <mergeCell ref="L5:Q5"/>
    <mergeCell ref="R5:T5"/>
    <mergeCell ref="A6:A8"/>
    <mergeCell ref="B6:B8"/>
    <mergeCell ref="C6:E6"/>
    <mergeCell ref="F6:F8"/>
    <mergeCell ref="G6:G8"/>
    <mergeCell ref="H6:Q6"/>
    <mergeCell ref="R6:R8"/>
    <mergeCell ref="S6:S8"/>
    <mergeCell ref="T6:T8"/>
    <mergeCell ref="C7:C8"/>
    <mergeCell ref="D7:D8"/>
    <mergeCell ref="E7:E8"/>
    <mergeCell ref="H7:H8"/>
    <mergeCell ref="A1:T1"/>
    <mergeCell ref="A2:T2"/>
    <mergeCell ref="A3:T3"/>
    <mergeCell ref="A4:K4"/>
    <mergeCell ref="L4:Q4"/>
    <mergeCell ref="R4:T4"/>
  </mergeCells>
  <pageMargins left="0.7" right="0.7" top="0.75" bottom="0.75" header="0.3" footer="0.3"/>
  <pageSetup paperSize="9" scale="59" fitToHeight="0" orientation="landscape" r:id="rId1"/>
  <colBreaks count="1" manualBreakCount="1">
    <brk id="19" max="2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24"/>
  <sheetViews>
    <sheetView tabSelected="1" view="pageBreakPreview" topLeftCell="F1" zoomScaleNormal="100" zoomScaleSheetLayoutView="100" workbookViewId="0">
      <selection activeCell="F14" sqref="A14:XFD14"/>
    </sheetView>
  </sheetViews>
  <sheetFormatPr defaultColWidth="9.109375" defaultRowHeight="14.4" x14ac:dyDescent="0.3"/>
  <cols>
    <col min="1" max="1" width="4.5546875" customWidth="1"/>
    <col min="2" max="2" width="36.109375" style="21" customWidth="1"/>
    <col min="3" max="16" width="10.6640625" style="8" customWidth="1"/>
    <col min="17" max="17" width="10.6640625" customWidth="1"/>
    <col min="18" max="18" width="20.33203125" style="34" customWidth="1"/>
    <col min="19" max="19" width="24.88671875" style="29" hidden="1" customWidth="1"/>
    <col min="20" max="20" width="28.88671875" style="29" hidden="1" customWidth="1"/>
    <col min="21" max="21" width="14" customWidth="1"/>
  </cols>
  <sheetData>
    <row r="1" spans="1:20" ht="19.2" thickTop="1" thickBot="1" x14ac:dyDescent="0.4">
      <c r="A1" s="157" t="s">
        <v>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9"/>
    </row>
    <row r="2" spans="1:20" ht="18" x14ac:dyDescent="0.35">
      <c r="A2" s="160" t="s">
        <v>33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2"/>
    </row>
    <row r="3" spans="1:20" ht="18.600000000000001" thickBot="1" x14ac:dyDescent="0.4">
      <c r="A3" s="193" t="s">
        <v>28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5"/>
    </row>
    <row r="4" spans="1:20" ht="22.2" customHeight="1" x14ac:dyDescent="0.3">
      <c r="A4" s="196" t="s">
        <v>103</v>
      </c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204" t="s">
        <v>104</v>
      </c>
      <c r="M4" s="204"/>
      <c r="N4" s="204"/>
      <c r="O4" s="204"/>
      <c r="P4" s="204"/>
      <c r="Q4" s="204"/>
      <c r="R4" s="237" t="s">
        <v>151</v>
      </c>
      <c r="S4" s="238"/>
      <c r="T4" s="239"/>
    </row>
    <row r="5" spans="1:20" ht="15" thickBot="1" x14ac:dyDescent="0.35">
      <c r="A5" s="163" t="s">
        <v>40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 t="s">
        <v>30</v>
      </c>
      <c r="M5" s="164"/>
      <c r="N5" s="164"/>
      <c r="O5" s="164"/>
      <c r="P5" s="164"/>
      <c r="Q5" s="164"/>
      <c r="R5" s="201" t="s">
        <v>38</v>
      </c>
      <c r="S5" s="202"/>
      <c r="T5" s="203"/>
    </row>
    <row r="6" spans="1:20" x14ac:dyDescent="0.3">
      <c r="A6" s="168" t="s">
        <v>15</v>
      </c>
      <c r="B6" s="171" t="s">
        <v>13</v>
      </c>
      <c r="C6" s="210" t="s">
        <v>4</v>
      </c>
      <c r="D6" s="211"/>
      <c r="E6" s="212"/>
      <c r="F6" s="174" t="s">
        <v>20</v>
      </c>
      <c r="G6" s="174" t="s">
        <v>16</v>
      </c>
      <c r="H6" s="207" t="s">
        <v>19</v>
      </c>
      <c r="I6" s="208"/>
      <c r="J6" s="208"/>
      <c r="K6" s="208"/>
      <c r="L6" s="208"/>
      <c r="M6" s="208"/>
      <c r="N6" s="208"/>
      <c r="O6" s="208"/>
      <c r="P6" s="208"/>
      <c r="Q6" s="209"/>
      <c r="R6" s="177" t="s">
        <v>5</v>
      </c>
      <c r="S6" s="180" t="s">
        <v>105</v>
      </c>
      <c r="T6" s="183" t="s">
        <v>7</v>
      </c>
    </row>
    <row r="7" spans="1:20" x14ac:dyDescent="0.3">
      <c r="A7" s="169"/>
      <c r="B7" s="172"/>
      <c r="C7" s="240" t="s">
        <v>4</v>
      </c>
      <c r="D7" s="215" t="s">
        <v>24</v>
      </c>
      <c r="E7" s="213" t="s">
        <v>21</v>
      </c>
      <c r="F7" s="175"/>
      <c r="G7" s="175"/>
      <c r="H7" s="242" t="s">
        <v>18</v>
      </c>
      <c r="I7" s="198" t="s">
        <v>1</v>
      </c>
      <c r="J7" s="198"/>
      <c r="K7" s="198"/>
      <c r="L7" s="186" t="s">
        <v>2</v>
      </c>
      <c r="M7" s="187"/>
      <c r="N7" s="188"/>
      <c r="O7" s="199" t="s">
        <v>3</v>
      </c>
      <c r="P7" s="199"/>
      <c r="Q7" s="200"/>
      <c r="R7" s="178"/>
      <c r="S7" s="181"/>
      <c r="T7" s="184"/>
    </row>
    <row r="8" spans="1:20" s="1" customFormat="1" ht="21" thickBot="1" x14ac:dyDescent="0.35">
      <c r="A8" s="170"/>
      <c r="B8" s="173"/>
      <c r="C8" s="241"/>
      <c r="D8" s="216"/>
      <c r="E8" s="214"/>
      <c r="F8" s="176"/>
      <c r="G8" s="176"/>
      <c r="H8" s="243"/>
      <c r="I8" s="6" t="s">
        <v>10</v>
      </c>
      <c r="J8" s="6" t="s">
        <v>23</v>
      </c>
      <c r="K8" s="7" t="s">
        <v>8</v>
      </c>
      <c r="L8" s="6" t="s">
        <v>11</v>
      </c>
      <c r="M8" s="6" t="s">
        <v>23</v>
      </c>
      <c r="N8" s="6" t="s">
        <v>8</v>
      </c>
      <c r="O8" s="6" t="s">
        <v>12</v>
      </c>
      <c r="P8" s="7" t="s">
        <v>17</v>
      </c>
      <c r="Q8" s="2" t="s">
        <v>9</v>
      </c>
      <c r="R8" s="179"/>
      <c r="S8" s="182"/>
      <c r="T8" s="185"/>
    </row>
    <row r="9" spans="1:20" s="3" customFormat="1" ht="12" x14ac:dyDescent="0.3">
      <c r="A9" s="217">
        <v>1</v>
      </c>
      <c r="B9" s="219">
        <v>2</v>
      </c>
      <c r="C9" s="246">
        <v>3</v>
      </c>
      <c r="D9" s="68">
        <v>4</v>
      </c>
      <c r="E9" s="13">
        <v>5</v>
      </c>
      <c r="F9" s="69">
        <v>6</v>
      </c>
      <c r="G9" s="223">
        <v>7</v>
      </c>
      <c r="H9" s="71">
        <v>8</v>
      </c>
      <c r="I9" s="225">
        <v>9</v>
      </c>
      <c r="J9" s="233">
        <v>10</v>
      </c>
      <c r="K9" s="225">
        <v>11</v>
      </c>
      <c r="L9" s="225">
        <v>12</v>
      </c>
      <c r="M9" s="233">
        <v>13</v>
      </c>
      <c r="N9" s="225">
        <v>14</v>
      </c>
      <c r="O9" s="225">
        <v>15</v>
      </c>
      <c r="P9" s="225">
        <v>16</v>
      </c>
      <c r="Q9" s="227">
        <v>17</v>
      </c>
      <c r="R9" s="229">
        <v>18</v>
      </c>
      <c r="S9" s="231">
        <v>19</v>
      </c>
      <c r="T9" s="235">
        <v>20</v>
      </c>
    </row>
    <row r="10" spans="1:20" s="1" customFormat="1" ht="31.2" thickBot="1" x14ac:dyDescent="0.35">
      <c r="A10" s="218"/>
      <c r="B10" s="220"/>
      <c r="C10" s="247"/>
      <c r="D10" s="15" t="s">
        <v>25</v>
      </c>
      <c r="E10" s="16" t="s">
        <v>27</v>
      </c>
      <c r="F10" s="17" t="s">
        <v>22</v>
      </c>
      <c r="G10" s="224"/>
      <c r="H10" s="18" t="s">
        <v>26</v>
      </c>
      <c r="I10" s="226"/>
      <c r="J10" s="234"/>
      <c r="K10" s="226"/>
      <c r="L10" s="226"/>
      <c r="M10" s="234"/>
      <c r="N10" s="226"/>
      <c r="O10" s="226"/>
      <c r="P10" s="226"/>
      <c r="Q10" s="228"/>
      <c r="R10" s="230"/>
      <c r="S10" s="244"/>
      <c r="T10" s="245"/>
    </row>
    <row r="11" spans="1:20" s="1" customFormat="1" ht="15.6" x14ac:dyDescent="0.3">
      <c r="A11" s="19">
        <v>1</v>
      </c>
      <c r="B11" s="87" t="s">
        <v>106</v>
      </c>
      <c r="C11" s="42">
        <v>2</v>
      </c>
      <c r="D11" s="88">
        <f t="shared" ref="D11:D22" si="0">(J11+K11+M11+N11)*C11/F11</f>
        <v>0</v>
      </c>
      <c r="E11" s="89">
        <f t="shared" ref="E11:E22" si="1">(I11-K11+L11-N11+O11)*C11/F11</f>
        <v>1.3061224489795917</v>
      </c>
      <c r="F11" s="90">
        <f t="shared" ref="F11:F22" si="2">G11+H11</f>
        <v>49</v>
      </c>
      <c r="G11" s="91">
        <v>17</v>
      </c>
      <c r="H11" s="107">
        <f t="shared" ref="H11:H22" si="3">I11+L11+O11</f>
        <v>32</v>
      </c>
      <c r="I11" s="92">
        <v>8</v>
      </c>
      <c r="J11" s="92"/>
      <c r="K11" s="92"/>
      <c r="L11" s="92">
        <v>8</v>
      </c>
      <c r="M11" s="92"/>
      <c r="N11" s="92"/>
      <c r="O11" s="92">
        <v>16</v>
      </c>
      <c r="P11" s="92"/>
      <c r="Q11" s="93" t="s">
        <v>31</v>
      </c>
      <c r="R11" s="94" t="s">
        <v>36</v>
      </c>
      <c r="S11" s="27" t="s">
        <v>60</v>
      </c>
      <c r="T11" s="30" t="s">
        <v>70</v>
      </c>
    </row>
    <row r="12" spans="1:20" s="1" customFormat="1" ht="20.399999999999999" x14ac:dyDescent="0.3">
      <c r="A12" s="19">
        <v>2</v>
      </c>
      <c r="B12" s="87" t="s">
        <v>107</v>
      </c>
      <c r="C12" s="42">
        <v>2</v>
      </c>
      <c r="D12" s="88">
        <f>(J12+K12+M12+N12)*C12/F12</f>
        <v>0</v>
      </c>
      <c r="E12" s="89">
        <f t="shared" si="1"/>
        <v>1.6</v>
      </c>
      <c r="F12" s="90">
        <f t="shared" si="2"/>
        <v>50</v>
      </c>
      <c r="G12" s="91">
        <v>10</v>
      </c>
      <c r="H12" s="107">
        <f t="shared" si="3"/>
        <v>40</v>
      </c>
      <c r="I12" s="92">
        <v>10</v>
      </c>
      <c r="J12" s="92"/>
      <c r="K12" s="92"/>
      <c r="L12" s="92">
        <v>10</v>
      </c>
      <c r="M12" s="92"/>
      <c r="N12" s="92"/>
      <c r="O12" s="92">
        <v>20</v>
      </c>
      <c r="P12" s="92"/>
      <c r="Q12" s="93" t="s">
        <v>53</v>
      </c>
      <c r="R12" s="94" t="s">
        <v>36</v>
      </c>
      <c r="S12" s="27" t="s">
        <v>162</v>
      </c>
      <c r="T12" s="30" t="s">
        <v>161</v>
      </c>
    </row>
    <row r="13" spans="1:20" s="1" customFormat="1" ht="15.6" x14ac:dyDescent="0.3">
      <c r="A13" s="19">
        <v>3</v>
      </c>
      <c r="B13" s="87" t="s">
        <v>109</v>
      </c>
      <c r="C13" s="42">
        <v>2</v>
      </c>
      <c r="D13" s="88">
        <f t="shared" si="0"/>
        <v>0</v>
      </c>
      <c r="E13" s="89">
        <f t="shared" si="1"/>
        <v>1.2</v>
      </c>
      <c r="F13" s="90">
        <f t="shared" si="2"/>
        <v>50</v>
      </c>
      <c r="G13" s="91">
        <v>20</v>
      </c>
      <c r="H13" s="107">
        <f t="shared" si="3"/>
        <v>30</v>
      </c>
      <c r="I13" s="92"/>
      <c r="J13" s="92"/>
      <c r="K13" s="92"/>
      <c r="L13" s="92">
        <v>30</v>
      </c>
      <c r="M13" s="92"/>
      <c r="N13" s="92"/>
      <c r="O13" s="92"/>
      <c r="P13" s="92"/>
      <c r="Q13" s="93"/>
      <c r="R13" s="94" t="s">
        <v>36</v>
      </c>
      <c r="S13" s="27" t="s">
        <v>64</v>
      </c>
      <c r="T13" s="30" t="s">
        <v>110</v>
      </c>
    </row>
    <row r="14" spans="1:20" s="1" customFormat="1" ht="24" customHeight="1" x14ac:dyDescent="0.3">
      <c r="A14" s="251">
        <v>4</v>
      </c>
      <c r="B14" s="252" t="s">
        <v>111</v>
      </c>
      <c r="C14" s="253">
        <v>3</v>
      </c>
      <c r="D14" s="254">
        <f t="shared" si="0"/>
        <v>0</v>
      </c>
      <c r="E14" s="255">
        <f t="shared" si="1"/>
        <v>1.8</v>
      </c>
      <c r="F14" s="256">
        <f t="shared" si="2"/>
        <v>75</v>
      </c>
      <c r="G14" s="257">
        <v>30</v>
      </c>
      <c r="H14" s="258">
        <f t="shared" si="3"/>
        <v>45</v>
      </c>
      <c r="I14" s="259"/>
      <c r="J14" s="259"/>
      <c r="K14" s="259"/>
      <c r="L14" s="259">
        <v>15</v>
      </c>
      <c r="M14" s="259"/>
      <c r="N14" s="259"/>
      <c r="O14" s="259">
        <v>30</v>
      </c>
      <c r="P14" s="259"/>
      <c r="Q14" s="260" t="s">
        <v>32</v>
      </c>
      <c r="R14" s="261" t="s">
        <v>36</v>
      </c>
      <c r="S14" s="262" t="s">
        <v>112</v>
      </c>
      <c r="T14" s="263" t="s">
        <v>113</v>
      </c>
    </row>
    <row r="15" spans="1:20" s="1" customFormat="1" ht="20.399999999999999" x14ac:dyDescent="0.3">
      <c r="A15" s="19">
        <v>5</v>
      </c>
      <c r="B15" s="87" t="s">
        <v>114</v>
      </c>
      <c r="C15" s="42">
        <v>3</v>
      </c>
      <c r="D15" s="88">
        <f>(J15+K15+M15+N15)*C15/F15</f>
        <v>0</v>
      </c>
      <c r="E15" s="89">
        <f t="shared" si="1"/>
        <v>1.6</v>
      </c>
      <c r="F15" s="90">
        <f t="shared" si="2"/>
        <v>75</v>
      </c>
      <c r="G15" s="91">
        <v>35</v>
      </c>
      <c r="H15" s="107">
        <f t="shared" si="3"/>
        <v>40</v>
      </c>
      <c r="I15" s="92">
        <v>10</v>
      </c>
      <c r="J15" s="92"/>
      <c r="K15" s="92"/>
      <c r="L15" s="92">
        <v>15</v>
      </c>
      <c r="M15" s="92"/>
      <c r="N15" s="92"/>
      <c r="O15" s="92">
        <v>15</v>
      </c>
      <c r="P15" s="92"/>
      <c r="Q15" s="93" t="s">
        <v>32</v>
      </c>
      <c r="R15" s="94" t="s">
        <v>36</v>
      </c>
      <c r="S15" s="27" t="s">
        <v>112</v>
      </c>
      <c r="T15" s="30" t="s">
        <v>113</v>
      </c>
    </row>
    <row r="16" spans="1:20" s="1" customFormat="1" ht="15.6" x14ac:dyDescent="0.3">
      <c r="A16" s="19">
        <v>6</v>
      </c>
      <c r="B16" s="87" t="s">
        <v>115</v>
      </c>
      <c r="C16" s="42">
        <v>4</v>
      </c>
      <c r="D16" s="88">
        <f t="shared" si="0"/>
        <v>0</v>
      </c>
      <c r="E16" s="89">
        <f t="shared" si="1"/>
        <v>2.4</v>
      </c>
      <c r="F16" s="90">
        <f t="shared" si="2"/>
        <v>100</v>
      </c>
      <c r="G16" s="91">
        <v>40</v>
      </c>
      <c r="H16" s="107">
        <f t="shared" si="3"/>
        <v>60</v>
      </c>
      <c r="I16" s="92">
        <v>12</v>
      </c>
      <c r="J16" s="92"/>
      <c r="K16" s="92"/>
      <c r="L16" s="92">
        <v>24</v>
      </c>
      <c r="M16" s="92"/>
      <c r="N16" s="92"/>
      <c r="O16" s="92">
        <v>24</v>
      </c>
      <c r="P16" s="92"/>
      <c r="Q16" s="93" t="s">
        <v>32</v>
      </c>
      <c r="R16" s="94" t="s">
        <v>36</v>
      </c>
      <c r="S16" s="27" t="s">
        <v>100</v>
      </c>
      <c r="T16" s="30" t="s">
        <v>116</v>
      </c>
    </row>
    <row r="17" spans="1:20" s="1" customFormat="1" ht="15.6" x14ac:dyDescent="0.3">
      <c r="A17" s="19">
        <v>7</v>
      </c>
      <c r="B17" s="155" t="s">
        <v>164</v>
      </c>
      <c r="C17" s="42">
        <v>2</v>
      </c>
      <c r="D17" s="88">
        <f t="shared" si="0"/>
        <v>0</v>
      </c>
      <c r="E17" s="89">
        <f t="shared" si="1"/>
        <v>1.1599999999999999</v>
      </c>
      <c r="F17" s="90">
        <f t="shared" si="2"/>
        <v>50</v>
      </c>
      <c r="G17" s="91">
        <v>21</v>
      </c>
      <c r="H17" s="107">
        <f t="shared" si="3"/>
        <v>29</v>
      </c>
      <c r="I17" s="92">
        <v>8</v>
      </c>
      <c r="J17" s="92"/>
      <c r="K17" s="92"/>
      <c r="L17" s="92">
        <v>21</v>
      </c>
      <c r="M17" s="92"/>
      <c r="N17" s="92"/>
      <c r="O17" s="92"/>
      <c r="P17" s="92"/>
      <c r="Q17" s="93"/>
      <c r="R17" s="94" t="s">
        <v>36</v>
      </c>
      <c r="S17" s="27" t="s">
        <v>60</v>
      </c>
      <c r="T17" s="30" t="s">
        <v>117</v>
      </c>
    </row>
    <row r="18" spans="1:20" s="1" customFormat="1" ht="19.2" customHeight="1" x14ac:dyDescent="0.3">
      <c r="A18" s="103">
        <v>8</v>
      </c>
      <c r="B18" s="104" t="s">
        <v>147</v>
      </c>
      <c r="C18" s="105">
        <v>1</v>
      </c>
      <c r="D18" s="88">
        <f t="shared" si="0"/>
        <v>0</v>
      </c>
      <c r="E18" s="89">
        <f t="shared" si="1"/>
        <v>0.83333333333333337</v>
      </c>
      <c r="F18" s="90">
        <f t="shared" si="2"/>
        <v>30</v>
      </c>
      <c r="G18" s="91">
        <v>5</v>
      </c>
      <c r="H18" s="107">
        <f t="shared" si="3"/>
        <v>25</v>
      </c>
      <c r="I18" s="92">
        <v>15</v>
      </c>
      <c r="J18" s="92"/>
      <c r="K18" s="92"/>
      <c r="L18" s="92">
        <v>10</v>
      </c>
      <c r="M18" s="92"/>
      <c r="N18" s="92"/>
      <c r="O18" s="92"/>
      <c r="P18" s="92"/>
      <c r="Q18" s="93"/>
      <c r="R18" s="94" t="s">
        <v>36</v>
      </c>
      <c r="S18" s="27" t="s">
        <v>67</v>
      </c>
      <c r="T18" s="30" t="s">
        <v>148</v>
      </c>
    </row>
    <row r="19" spans="1:20" s="1" customFormat="1" ht="15.6" x14ac:dyDescent="0.3">
      <c r="A19" s="19">
        <v>9</v>
      </c>
      <c r="B19" s="102" t="s">
        <v>78</v>
      </c>
      <c r="C19" s="42">
        <v>2</v>
      </c>
      <c r="D19" s="88">
        <f t="shared" si="0"/>
        <v>0</v>
      </c>
      <c r="E19" s="89">
        <f t="shared" si="1"/>
        <v>1.2</v>
      </c>
      <c r="F19" s="90">
        <f t="shared" si="2"/>
        <v>50</v>
      </c>
      <c r="G19" s="91">
        <v>20</v>
      </c>
      <c r="H19" s="107">
        <f t="shared" si="3"/>
        <v>30</v>
      </c>
      <c r="I19" s="92"/>
      <c r="J19" s="92"/>
      <c r="K19" s="92"/>
      <c r="L19" s="92">
        <v>30</v>
      </c>
      <c r="M19" s="92"/>
      <c r="N19" s="92"/>
      <c r="O19" s="92"/>
      <c r="P19" s="92"/>
      <c r="Q19" s="93"/>
      <c r="R19" s="94" t="s">
        <v>36</v>
      </c>
      <c r="S19" s="27"/>
      <c r="T19" s="30"/>
    </row>
    <row r="20" spans="1:20" ht="15.6" x14ac:dyDescent="0.3">
      <c r="A20" s="19">
        <v>10</v>
      </c>
      <c r="B20" s="50" t="s">
        <v>98</v>
      </c>
      <c r="C20" s="51">
        <v>6</v>
      </c>
      <c r="D20" s="43">
        <f t="shared" si="0"/>
        <v>0</v>
      </c>
      <c r="E20" s="44">
        <f t="shared" si="1"/>
        <v>4.5</v>
      </c>
      <c r="F20" s="45">
        <f t="shared" si="2"/>
        <v>160</v>
      </c>
      <c r="G20" s="52">
        <v>40</v>
      </c>
      <c r="H20" s="107">
        <f t="shared" si="3"/>
        <v>120</v>
      </c>
      <c r="I20" s="53"/>
      <c r="J20" s="53"/>
      <c r="K20" s="53"/>
      <c r="L20" s="53"/>
      <c r="M20" s="53"/>
      <c r="N20" s="53"/>
      <c r="O20" s="53">
        <v>120</v>
      </c>
      <c r="P20" s="53"/>
      <c r="Q20" s="54" t="s">
        <v>118</v>
      </c>
      <c r="R20" s="72" t="s">
        <v>36</v>
      </c>
      <c r="S20" s="77"/>
      <c r="T20" s="78"/>
    </row>
    <row r="21" spans="1:20" ht="16.2" thickBot="1" x14ac:dyDescent="0.35">
      <c r="A21" s="145">
        <v>11</v>
      </c>
      <c r="B21" s="132" t="s">
        <v>119</v>
      </c>
      <c r="C21" s="133">
        <v>1</v>
      </c>
      <c r="D21" s="134">
        <f t="shared" si="0"/>
        <v>0</v>
      </c>
      <c r="E21" s="135">
        <f t="shared" si="1"/>
        <v>0.6</v>
      </c>
      <c r="F21" s="136">
        <f t="shared" si="2"/>
        <v>25</v>
      </c>
      <c r="G21" s="137">
        <v>10</v>
      </c>
      <c r="H21" s="138">
        <f t="shared" si="3"/>
        <v>15</v>
      </c>
      <c r="I21" s="139"/>
      <c r="J21" s="139"/>
      <c r="K21" s="139"/>
      <c r="L21" s="139">
        <v>15</v>
      </c>
      <c r="M21" s="139"/>
      <c r="N21" s="139"/>
      <c r="O21" s="139"/>
      <c r="P21" s="139"/>
      <c r="Q21" s="140"/>
      <c r="R21" s="141" t="s">
        <v>36</v>
      </c>
      <c r="S21" s="142" t="s">
        <v>108</v>
      </c>
      <c r="T21" s="143" t="s">
        <v>163</v>
      </c>
    </row>
    <row r="22" spans="1:20" ht="16.8" customHeight="1" thickBot="1" x14ac:dyDescent="0.35">
      <c r="A22" s="144">
        <v>12</v>
      </c>
      <c r="B22" s="79" t="s">
        <v>120</v>
      </c>
      <c r="C22" s="126">
        <v>1</v>
      </c>
      <c r="D22" s="43">
        <f t="shared" si="0"/>
        <v>0</v>
      </c>
      <c r="E22" s="44">
        <f t="shared" si="1"/>
        <v>0.66666666666666663</v>
      </c>
      <c r="F22" s="45">
        <f t="shared" si="2"/>
        <v>30</v>
      </c>
      <c r="G22" s="127">
        <v>10</v>
      </c>
      <c r="H22" s="107">
        <f t="shared" si="3"/>
        <v>20</v>
      </c>
      <c r="I22" s="128">
        <v>10</v>
      </c>
      <c r="J22" s="128"/>
      <c r="K22" s="128"/>
      <c r="L22" s="128">
        <v>10</v>
      </c>
      <c r="M22" s="128"/>
      <c r="N22" s="128"/>
      <c r="O22" s="128"/>
      <c r="P22" s="128"/>
      <c r="Q22" s="129"/>
      <c r="R22" s="153" t="s">
        <v>36</v>
      </c>
      <c r="S22" s="130" t="s">
        <v>121</v>
      </c>
      <c r="T22" s="131" t="s">
        <v>122</v>
      </c>
    </row>
    <row r="23" spans="1:20" ht="15" thickBot="1" x14ac:dyDescent="0.35">
      <c r="A23" s="191" t="s">
        <v>6</v>
      </c>
      <c r="B23" s="192"/>
      <c r="C23" s="106">
        <v>28</v>
      </c>
      <c r="D23" s="4">
        <f t="shared" ref="D23:I23" si="4">SUM(D11:D22)</f>
        <v>0</v>
      </c>
      <c r="E23" s="5">
        <f t="shared" si="4"/>
        <v>18.866122448979596</v>
      </c>
      <c r="F23" s="9">
        <f t="shared" si="4"/>
        <v>744</v>
      </c>
      <c r="G23" s="10">
        <f t="shared" si="4"/>
        <v>258</v>
      </c>
      <c r="H23" s="108">
        <f t="shared" si="4"/>
        <v>486</v>
      </c>
      <c r="I23" s="11">
        <f t="shared" si="4"/>
        <v>73</v>
      </c>
      <c r="J23" s="11">
        <f t="array" ref="J23">J11:J22</f>
        <v>0</v>
      </c>
      <c r="K23" s="11">
        <f>SUM(K11:K22)</f>
        <v>0</v>
      </c>
      <c r="L23" s="11">
        <f>SUM(L11:L22)</f>
        <v>188</v>
      </c>
      <c r="M23" s="11">
        <f t="array" ref="M23">M11:M22</f>
        <v>0</v>
      </c>
      <c r="N23" s="11">
        <f>SUM(N11:N22)</f>
        <v>0</v>
      </c>
      <c r="O23" s="11">
        <f>SUM(O11:O22)</f>
        <v>225</v>
      </c>
      <c r="P23" s="11">
        <f t="array" ref="P23">P11:P22</f>
        <v>0</v>
      </c>
      <c r="Q23" s="70"/>
      <c r="R23" s="151"/>
      <c r="S23" s="28" t="s">
        <v>14</v>
      </c>
      <c r="T23" s="31" t="s">
        <v>14</v>
      </c>
    </row>
    <row r="24" spans="1:20" x14ac:dyDescent="0.3">
      <c r="B24" s="21" t="s">
        <v>123</v>
      </c>
    </row>
  </sheetData>
  <mergeCells count="42">
    <mergeCell ref="I7:K7"/>
    <mergeCell ref="L7:N7"/>
    <mergeCell ref="O7:Q7"/>
    <mergeCell ref="A23:B23"/>
    <mergeCell ref="K9:K10"/>
    <mergeCell ref="L9:L10"/>
    <mergeCell ref="M9:M10"/>
    <mergeCell ref="N9:N10"/>
    <mergeCell ref="A9:A10"/>
    <mergeCell ref="B9:B10"/>
    <mergeCell ref="C9:C10"/>
    <mergeCell ref="G9:G10"/>
    <mergeCell ref="I9:I10"/>
    <mergeCell ref="J9:J10"/>
    <mergeCell ref="Q9:Q10"/>
    <mergeCell ref="R9:R10"/>
    <mergeCell ref="S9:S10"/>
    <mergeCell ref="T9:T10"/>
    <mergeCell ref="O9:O10"/>
    <mergeCell ref="P9:P10"/>
    <mergeCell ref="A5:K5"/>
    <mergeCell ref="L5:Q5"/>
    <mergeCell ref="R5:T5"/>
    <mergeCell ref="A6:A8"/>
    <mergeCell ref="B6:B8"/>
    <mergeCell ref="C6:E6"/>
    <mergeCell ref="F6:F8"/>
    <mergeCell ref="G6:G8"/>
    <mergeCell ref="H6:Q6"/>
    <mergeCell ref="R6:R8"/>
    <mergeCell ref="S6:S8"/>
    <mergeCell ref="T6:T8"/>
    <mergeCell ref="C7:C8"/>
    <mergeCell ref="D7:D8"/>
    <mergeCell ref="E7:E8"/>
    <mergeCell ref="H7:H8"/>
    <mergeCell ref="A1:T1"/>
    <mergeCell ref="A2:T2"/>
    <mergeCell ref="A3:T3"/>
    <mergeCell ref="A4:K4"/>
    <mergeCell ref="L4:Q4"/>
    <mergeCell ref="R4:T4"/>
  </mergeCells>
  <pageMargins left="0.7" right="0.7" top="0.75" bottom="0.75" header="0.3" footer="0.3"/>
  <pageSetup paperSize="9"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17"/>
  <sheetViews>
    <sheetView topLeftCell="F13" zoomScaleNormal="100" workbookViewId="0">
      <selection activeCell="R23" sqref="R23"/>
    </sheetView>
  </sheetViews>
  <sheetFormatPr defaultColWidth="9.109375" defaultRowHeight="14.4" x14ac:dyDescent="0.3"/>
  <cols>
    <col min="1" max="1" width="4.5546875" customWidth="1"/>
    <col min="2" max="2" width="36.109375" style="21" customWidth="1"/>
    <col min="3" max="9" width="10.6640625" style="8" customWidth="1"/>
    <col min="10" max="10" width="10.44140625" style="8" customWidth="1"/>
    <col min="11" max="16" width="10.6640625" style="8" customWidth="1"/>
    <col min="17" max="17" width="10.6640625" customWidth="1"/>
    <col min="18" max="18" width="19.109375" style="34" customWidth="1"/>
    <col min="19" max="19" width="27.44140625" style="29" hidden="1" customWidth="1"/>
    <col min="20" max="20" width="30.44140625" style="29" hidden="1" customWidth="1"/>
    <col min="21" max="21" width="14" customWidth="1"/>
  </cols>
  <sheetData>
    <row r="1" spans="1:20" ht="19.2" thickTop="1" thickBot="1" x14ac:dyDescent="0.4">
      <c r="A1" s="157" t="s">
        <v>0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9"/>
    </row>
    <row r="2" spans="1:20" ht="18" x14ac:dyDescent="0.35">
      <c r="A2" s="160" t="s">
        <v>33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  <c r="R2" s="161"/>
      <c r="S2" s="161"/>
      <c r="T2" s="162"/>
    </row>
    <row r="3" spans="1:20" ht="18.600000000000001" thickBot="1" x14ac:dyDescent="0.4">
      <c r="A3" s="193" t="s">
        <v>28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5"/>
    </row>
    <row r="4" spans="1:20" ht="28.2" customHeight="1" x14ac:dyDescent="0.3">
      <c r="A4" s="196" t="s">
        <v>103</v>
      </c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204" t="s">
        <v>124</v>
      </c>
      <c r="M4" s="204"/>
      <c r="N4" s="204"/>
      <c r="O4" s="204"/>
      <c r="P4" s="204"/>
      <c r="Q4" s="204"/>
      <c r="R4" s="237" t="s">
        <v>152</v>
      </c>
      <c r="S4" s="238"/>
      <c r="T4" s="239"/>
    </row>
    <row r="5" spans="1:20" ht="15" thickBot="1" x14ac:dyDescent="0.35">
      <c r="A5" s="163" t="s">
        <v>40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 t="s">
        <v>30</v>
      </c>
      <c r="M5" s="164"/>
      <c r="N5" s="164"/>
      <c r="O5" s="164"/>
      <c r="P5" s="164"/>
      <c r="Q5" s="164"/>
      <c r="R5" s="248" t="s">
        <v>38</v>
      </c>
      <c r="S5" s="249"/>
      <c r="T5" s="250"/>
    </row>
    <row r="6" spans="1:20" x14ac:dyDescent="0.3">
      <c r="A6" s="168" t="s">
        <v>15</v>
      </c>
      <c r="B6" s="171" t="s">
        <v>13</v>
      </c>
      <c r="C6" s="210" t="s">
        <v>4</v>
      </c>
      <c r="D6" s="211"/>
      <c r="E6" s="212"/>
      <c r="F6" s="174" t="s">
        <v>20</v>
      </c>
      <c r="G6" s="174" t="s">
        <v>16</v>
      </c>
      <c r="H6" s="207" t="s">
        <v>19</v>
      </c>
      <c r="I6" s="208"/>
      <c r="J6" s="208"/>
      <c r="K6" s="208"/>
      <c r="L6" s="208"/>
      <c r="M6" s="208"/>
      <c r="N6" s="208"/>
      <c r="O6" s="208"/>
      <c r="P6" s="208"/>
      <c r="Q6" s="209"/>
      <c r="R6" s="177" t="s">
        <v>5</v>
      </c>
      <c r="S6" s="180" t="s">
        <v>85</v>
      </c>
      <c r="T6" s="183" t="s">
        <v>7</v>
      </c>
    </row>
    <row r="7" spans="1:20" x14ac:dyDescent="0.3">
      <c r="A7" s="169"/>
      <c r="B7" s="172"/>
      <c r="C7" s="240" t="s">
        <v>4</v>
      </c>
      <c r="D7" s="215" t="s">
        <v>24</v>
      </c>
      <c r="E7" s="213" t="s">
        <v>21</v>
      </c>
      <c r="F7" s="175"/>
      <c r="G7" s="175"/>
      <c r="H7" s="242" t="s">
        <v>18</v>
      </c>
      <c r="I7" s="198" t="s">
        <v>1</v>
      </c>
      <c r="J7" s="198"/>
      <c r="K7" s="198"/>
      <c r="L7" s="186" t="s">
        <v>2</v>
      </c>
      <c r="M7" s="187"/>
      <c r="N7" s="188"/>
      <c r="O7" s="199" t="s">
        <v>3</v>
      </c>
      <c r="P7" s="199"/>
      <c r="Q7" s="200"/>
      <c r="R7" s="178"/>
      <c r="S7" s="181"/>
      <c r="T7" s="184"/>
    </row>
    <row r="8" spans="1:20" s="1" customFormat="1" ht="21" thickBot="1" x14ac:dyDescent="0.35">
      <c r="A8" s="170"/>
      <c r="B8" s="173"/>
      <c r="C8" s="241"/>
      <c r="D8" s="216"/>
      <c r="E8" s="214"/>
      <c r="F8" s="176"/>
      <c r="G8" s="176"/>
      <c r="H8" s="243"/>
      <c r="I8" s="6" t="s">
        <v>10</v>
      </c>
      <c r="J8" s="6" t="s">
        <v>23</v>
      </c>
      <c r="K8" s="7" t="s">
        <v>8</v>
      </c>
      <c r="L8" s="6" t="s">
        <v>11</v>
      </c>
      <c r="M8" s="6" t="s">
        <v>23</v>
      </c>
      <c r="N8" s="6" t="s">
        <v>8</v>
      </c>
      <c r="O8" s="6" t="s">
        <v>12</v>
      </c>
      <c r="P8" s="7" t="s">
        <v>17</v>
      </c>
      <c r="Q8" s="2" t="s">
        <v>9</v>
      </c>
      <c r="R8" s="179"/>
      <c r="S8" s="182"/>
      <c r="T8" s="185"/>
    </row>
    <row r="9" spans="1:20" s="3" customFormat="1" ht="12" x14ac:dyDescent="0.3">
      <c r="A9" s="217">
        <v>1</v>
      </c>
      <c r="B9" s="219">
        <v>2</v>
      </c>
      <c r="C9" s="246">
        <v>3</v>
      </c>
      <c r="D9" s="68">
        <v>4</v>
      </c>
      <c r="E9" s="13">
        <v>5</v>
      </c>
      <c r="F9" s="69">
        <v>6</v>
      </c>
      <c r="G9" s="223">
        <v>7</v>
      </c>
      <c r="H9" s="71">
        <v>8</v>
      </c>
      <c r="I9" s="225">
        <v>9</v>
      </c>
      <c r="J9" s="233">
        <v>10</v>
      </c>
      <c r="K9" s="225">
        <v>11</v>
      </c>
      <c r="L9" s="225">
        <v>12</v>
      </c>
      <c r="M9" s="233">
        <v>13</v>
      </c>
      <c r="N9" s="225">
        <v>14</v>
      </c>
      <c r="O9" s="225">
        <v>15</v>
      </c>
      <c r="P9" s="225">
        <v>16</v>
      </c>
      <c r="Q9" s="227">
        <v>17</v>
      </c>
      <c r="R9" s="229">
        <v>18</v>
      </c>
      <c r="S9" s="231">
        <v>19</v>
      </c>
      <c r="T9" s="235">
        <v>20</v>
      </c>
    </row>
    <row r="10" spans="1:20" s="1" customFormat="1" ht="31.2" thickBot="1" x14ac:dyDescent="0.35">
      <c r="A10" s="218"/>
      <c r="B10" s="220"/>
      <c r="C10" s="247"/>
      <c r="D10" s="15" t="s">
        <v>25</v>
      </c>
      <c r="E10" s="16" t="s">
        <v>27</v>
      </c>
      <c r="F10" s="17" t="s">
        <v>22</v>
      </c>
      <c r="G10" s="224"/>
      <c r="H10" s="18" t="s">
        <v>26</v>
      </c>
      <c r="I10" s="226"/>
      <c r="J10" s="234"/>
      <c r="K10" s="226"/>
      <c r="L10" s="226"/>
      <c r="M10" s="234"/>
      <c r="N10" s="226"/>
      <c r="O10" s="226"/>
      <c r="P10" s="226"/>
      <c r="Q10" s="228"/>
      <c r="R10" s="230"/>
      <c r="S10" s="244"/>
      <c r="T10" s="245"/>
    </row>
    <row r="11" spans="1:20" s="1" customFormat="1" ht="27.6" x14ac:dyDescent="0.3">
      <c r="A11" s="81">
        <v>1</v>
      </c>
      <c r="B11" s="38" t="s">
        <v>125</v>
      </c>
      <c r="C11" s="42">
        <v>3</v>
      </c>
      <c r="D11" s="22">
        <f t="shared" ref="D11:D16" si="0">(J11+K11+M11+N11)*C11/F11</f>
        <v>0</v>
      </c>
      <c r="E11" s="23">
        <f t="shared" ref="E11:E16" si="1">(I11-K11+L11-N11+O11)*C11/F11</f>
        <v>1.8</v>
      </c>
      <c r="F11" s="24">
        <f t="shared" ref="F11:F16" si="2">G11+H11</f>
        <v>75</v>
      </c>
      <c r="G11" s="25">
        <v>30</v>
      </c>
      <c r="H11" s="107">
        <f t="shared" ref="H11:H16" si="3">I11+L11+O11</f>
        <v>45</v>
      </c>
      <c r="I11" s="26">
        <v>20</v>
      </c>
      <c r="J11" s="26"/>
      <c r="K11" s="26"/>
      <c r="L11" s="26">
        <v>10</v>
      </c>
      <c r="M11" s="26"/>
      <c r="N11" s="26"/>
      <c r="O11" s="26">
        <v>15</v>
      </c>
      <c r="P11" s="26"/>
      <c r="Q11" s="33" t="s">
        <v>31</v>
      </c>
      <c r="R11" s="72" t="s">
        <v>36</v>
      </c>
      <c r="S11" s="82" t="s">
        <v>126</v>
      </c>
      <c r="T11" s="83" t="s">
        <v>127</v>
      </c>
    </row>
    <row r="12" spans="1:20" s="1" customFormat="1" ht="27.6" x14ac:dyDescent="0.3">
      <c r="A12" s="81">
        <v>2</v>
      </c>
      <c r="B12" s="38" t="s">
        <v>128</v>
      </c>
      <c r="C12" s="42">
        <v>2</v>
      </c>
      <c r="D12" s="22">
        <f>(J12+K12+M12+N12)*C12/F12</f>
        <v>0</v>
      </c>
      <c r="E12" s="23">
        <f t="shared" si="1"/>
        <v>1.2</v>
      </c>
      <c r="F12" s="24">
        <f t="shared" si="2"/>
        <v>50</v>
      </c>
      <c r="G12" s="25">
        <v>20</v>
      </c>
      <c r="H12" s="107">
        <f t="shared" si="3"/>
        <v>30</v>
      </c>
      <c r="I12" s="26">
        <v>10</v>
      </c>
      <c r="J12" s="26"/>
      <c r="K12" s="26"/>
      <c r="L12" s="26">
        <v>20</v>
      </c>
      <c r="M12" s="26"/>
      <c r="N12" s="26"/>
      <c r="O12" s="26"/>
      <c r="P12" s="26"/>
      <c r="Q12" s="33"/>
      <c r="R12" s="72" t="s">
        <v>36</v>
      </c>
      <c r="S12" s="82" t="s">
        <v>129</v>
      </c>
      <c r="T12" s="83" t="s">
        <v>130</v>
      </c>
    </row>
    <row r="13" spans="1:20" s="1" customFormat="1" ht="15.6" x14ac:dyDescent="0.3">
      <c r="A13" s="81">
        <v>3</v>
      </c>
      <c r="B13" s="38" t="s">
        <v>131</v>
      </c>
      <c r="C13" s="42">
        <v>2</v>
      </c>
      <c r="D13" s="22">
        <f t="shared" si="0"/>
        <v>0</v>
      </c>
      <c r="E13" s="23">
        <f t="shared" si="1"/>
        <v>1.2</v>
      </c>
      <c r="F13" s="24">
        <f t="shared" si="2"/>
        <v>50</v>
      </c>
      <c r="G13" s="25">
        <v>20</v>
      </c>
      <c r="H13" s="107">
        <f t="shared" si="3"/>
        <v>30</v>
      </c>
      <c r="I13" s="26">
        <v>10</v>
      </c>
      <c r="J13" s="26"/>
      <c r="K13" s="26"/>
      <c r="L13" s="26">
        <v>20</v>
      </c>
      <c r="M13" s="26"/>
      <c r="N13" s="26"/>
      <c r="O13" s="26"/>
      <c r="P13" s="26"/>
      <c r="Q13" s="33"/>
      <c r="R13" s="72" t="s">
        <v>36</v>
      </c>
      <c r="S13" s="82" t="s">
        <v>132</v>
      </c>
      <c r="T13" s="83" t="s">
        <v>133</v>
      </c>
    </row>
    <row r="14" spans="1:20" s="1" customFormat="1" ht="42" thickBot="1" x14ac:dyDescent="0.35">
      <c r="A14" s="81">
        <v>4</v>
      </c>
      <c r="B14" s="84" t="s">
        <v>134</v>
      </c>
      <c r="C14" s="42">
        <v>2</v>
      </c>
      <c r="D14" s="43">
        <f t="shared" si="0"/>
        <v>0</v>
      </c>
      <c r="E14" s="44">
        <f t="shared" si="1"/>
        <v>1.2</v>
      </c>
      <c r="F14" s="45">
        <f t="shared" si="2"/>
        <v>50</v>
      </c>
      <c r="G14" s="46">
        <v>20</v>
      </c>
      <c r="H14" s="107">
        <f t="shared" si="3"/>
        <v>30</v>
      </c>
      <c r="I14" s="26">
        <v>20</v>
      </c>
      <c r="J14" s="26"/>
      <c r="K14" s="26"/>
      <c r="L14" s="26">
        <v>10</v>
      </c>
      <c r="M14" s="26"/>
      <c r="N14" s="26"/>
      <c r="O14" s="26"/>
      <c r="P14" s="26"/>
      <c r="Q14" s="33"/>
      <c r="R14" s="85" t="s">
        <v>36</v>
      </c>
      <c r="S14" s="82" t="s">
        <v>135</v>
      </c>
      <c r="T14" s="83" t="s">
        <v>136</v>
      </c>
    </row>
    <row r="15" spans="1:20" s="1" customFormat="1" ht="15.6" x14ac:dyDescent="0.3">
      <c r="A15" s="81">
        <v>5</v>
      </c>
      <c r="B15" s="67" t="s">
        <v>137</v>
      </c>
      <c r="C15" s="42">
        <v>2</v>
      </c>
      <c r="D15" s="43">
        <f>(J15+K15+M15+N15)*C15/F15</f>
        <v>0</v>
      </c>
      <c r="E15" s="44">
        <f t="shared" si="1"/>
        <v>1.2</v>
      </c>
      <c r="F15" s="45">
        <f t="shared" si="2"/>
        <v>50</v>
      </c>
      <c r="G15" s="46">
        <v>20</v>
      </c>
      <c r="H15" s="107">
        <f t="shared" si="3"/>
        <v>30</v>
      </c>
      <c r="I15" s="26"/>
      <c r="J15" s="26"/>
      <c r="K15" s="26"/>
      <c r="L15" s="26">
        <v>30</v>
      </c>
      <c r="M15" s="26"/>
      <c r="N15" s="26"/>
      <c r="O15" s="26"/>
      <c r="P15" s="26"/>
      <c r="Q15" s="33"/>
      <c r="R15" s="85" t="s">
        <v>36</v>
      </c>
      <c r="S15" s="82"/>
      <c r="T15" s="83"/>
    </row>
    <row r="16" spans="1:20" s="1" customFormat="1" ht="29.4" thickBot="1" x14ac:dyDescent="0.35">
      <c r="A16" s="81">
        <v>6</v>
      </c>
      <c r="B16" s="63" t="s">
        <v>138</v>
      </c>
      <c r="C16" s="42">
        <v>8</v>
      </c>
      <c r="D16" s="43">
        <f t="shared" si="0"/>
        <v>0</v>
      </c>
      <c r="E16" s="44">
        <f t="shared" si="1"/>
        <v>6.666666666666667</v>
      </c>
      <c r="F16" s="45">
        <f t="shared" si="2"/>
        <v>240</v>
      </c>
      <c r="G16" s="46">
        <v>40</v>
      </c>
      <c r="H16" s="107">
        <f t="shared" si="3"/>
        <v>200</v>
      </c>
      <c r="I16" s="26"/>
      <c r="J16" s="26"/>
      <c r="K16" s="26"/>
      <c r="L16" s="47"/>
      <c r="M16" s="26"/>
      <c r="N16" s="26"/>
      <c r="O16" s="26">
        <v>200</v>
      </c>
      <c r="P16" s="26"/>
      <c r="Q16" s="33" t="s">
        <v>118</v>
      </c>
      <c r="R16" s="154" t="s">
        <v>37</v>
      </c>
      <c r="S16" s="82"/>
      <c r="T16" s="83"/>
    </row>
    <row r="17" spans="1:20" ht="15" thickBot="1" x14ac:dyDescent="0.35">
      <c r="A17" s="191" t="s">
        <v>6</v>
      </c>
      <c r="B17" s="192"/>
      <c r="C17" s="106">
        <f t="shared" ref="C17:I17" si="4">SUM(C11:C16)</f>
        <v>19</v>
      </c>
      <c r="D17" s="4">
        <f t="shared" si="4"/>
        <v>0</v>
      </c>
      <c r="E17" s="5">
        <f t="shared" si="4"/>
        <v>13.266666666666667</v>
      </c>
      <c r="F17" s="9">
        <f t="shared" si="4"/>
        <v>515</v>
      </c>
      <c r="G17" s="10">
        <f t="shared" si="4"/>
        <v>150</v>
      </c>
      <c r="H17" s="108">
        <f t="shared" si="4"/>
        <v>365</v>
      </c>
      <c r="I17" s="11">
        <f t="shared" si="4"/>
        <v>60</v>
      </c>
      <c r="J17" s="11">
        <f t="array" ref="J17">J11:J16</f>
        <v>0</v>
      </c>
      <c r="K17" s="11">
        <f>SUM(K11:K16)</f>
        <v>0</v>
      </c>
      <c r="L17" s="11">
        <f>SUM(L11:L16)</f>
        <v>90</v>
      </c>
      <c r="M17" s="11">
        <f t="array" ref="M17">M11:M16</f>
        <v>0</v>
      </c>
      <c r="N17" s="11">
        <f>SUM(N11:N16)</f>
        <v>0</v>
      </c>
      <c r="O17" s="11">
        <f>SUM(O11:O16)</f>
        <v>215</v>
      </c>
      <c r="P17" s="11">
        <f t="array" ref="P17">P11:P16</f>
        <v>0</v>
      </c>
      <c r="Q17" s="70"/>
      <c r="R17" s="151"/>
      <c r="S17" s="28" t="s">
        <v>14</v>
      </c>
      <c r="T17" s="31" t="s">
        <v>14</v>
      </c>
    </row>
  </sheetData>
  <mergeCells count="42">
    <mergeCell ref="I7:K7"/>
    <mergeCell ref="L7:N7"/>
    <mergeCell ref="O7:Q7"/>
    <mergeCell ref="A17:B17"/>
    <mergeCell ref="K9:K10"/>
    <mergeCell ref="L9:L10"/>
    <mergeCell ref="M9:M10"/>
    <mergeCell ref="N9:N10"/>
    <mergeCell ref="A9:A10"/>
    <mergeCell ref="B9:B10"/>
    <mergeCell ref="C9:C10"/>
    <mergeCell ref="G9:G10"/>
    <mergeCell ref="I9:I10"/>
    <mergeCell ref="J9:J10"/>
    <mergeCell ref="Q9:Q10"/>
    <mergeCell ref="R9:R10"/>
    <mergeCell ref="S9:S10"/>
    <mergeCell ref="T9:T10"/>
    <mergeCell ref="O9:O10"/>
    <mergeCell ref="P9:P10"/>
    <mergeCell ref="A5:K5"/>
    <mergeCell ref="L5:Q5"/>
    <mergeCell ref="R5:T5"/>
    <mergeCell ref="A6:A8"/>
    <mergeCell ref="B6:B8"/>
    <mergeCell ref="C6:E6"/>
    <mergeCell ref="F6:F8"/>
    <mergeCell ref="G6:G8"/>
    <mergeCell ref="H6:Q6"/>
    <mergeCell ref="R6:R8"/>
    <mergeCell ref="S6:S8"/>
    <mergeCell ref="T6:T8"/>
    <mergeCell ref="C7:C8"/>
    <mergeCell ref="D7:D8"/>
    <mergeCell ref="E7:E8"/>
    <mergeCell ref="H7:H8"/>
    <mergeCell ref="A1:T1"/>
    <mergeCell ref="A2:T2"/>
    <mergeCell ref="A3:T3"/>
    <mergeCell ref="A4:K4"/>
    <mergeCell ref="L4:Q4"/>
    <mergeCell ref="R4:T4"/>
  </mergeCells>
  <pageMargins left="0.7" right="0.7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1</vt:i4>
      </vt:variant>
    </vt:vector>
  </HeadingPairs>
  <TitlesOfParts>
    <vt:vector size="5" baseType="lpstr">
      <vt:lpstr>1 rok sem 1</vt:lpstr>
      <vt:lpstr>1 rok sem 2</vt:lpstr>
      <vt:lpstr>2 rok sem 3</vt:lpstr>
      <vt:lpstr>2 rok sem 4</vt:lpstr>
      <vt:lpstr>'1 rok sem 1'!Tytuły_wydruku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2023-08-01T10:44:34Z</dcterms:modified>
</cp:coreProperties>
</file>