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835" activeTab="1"/>
  </bookViews>
  <sheets>
    <sheet name="I rok" sheetId="1" r:id="rId1"/>
    <sheet name="II rok" sheetId="2" r:id="rId2"/>
    <sheet name="III rok" sheetId="3" r:id="rId3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45621" iterate="1"/>
</workbook>
</file>

<file path=xl/calcChain.xml><?xml version="1.0" encoding="utf-8"?>
<calcChain xmlns="http://schemas.openxmlformats.org/spreadsheetml/2006/main">
  <c r="G48" i="3" l="1"/>
  <c r="I48" i="3"/>
  <c r="J48" i="3"/>
  <c r="K48" i="3"/>
  <c r="L48" i="3"/>
  <c r="M48" i="3"/>
  <c r="N48" i="3"/>
  <c r="O48" i="3"/>
  <c r="P48" i="3"/>
  <c r="H12" i="3"/>
  <c r="F12" i="3" s="1"/>
  <c r="H13" i="3"/>
  <c r="F13" i="3" s="1"/>
  <c r="H14" i="3"/>
  <c r="F14" i="3" s="1"/>
  <c r="H15" i="3"/>
  <c r="F15" i="3" s="1"/>
  <c r="H16" i="3"/>
  <c r="F16" i="3" s="1"/>
  <c r="H17" i="3"/>
  <c r="F17" i="3" s="1"/>
  <c r="H18" i="3"/>
  <c r="F18" i="3" s="1"/>
  <c r="H19" i="3"/>
  <c r="F19" i="3" s="1"/>
  <c r="H20" i="3"/>
  <c r="F20" i="3" s="1"/>
  <c r="H21" i="3"/>
  <c r="F21" i="3" s="1"/>
  <c r="H22" i="3"/>
  <c r="F22" i="3" s="1"/>
  <c r="H23" i="3"/>
  <c r="F23" i="3" s="1"/>
  <c r="H24" i="3"/>
  <c r="F24" i="3" s="1"/>
  <c r="H25" i="3"/>
  <c r="F25" i="3" s="1"/>
  <c r="H26" i="3"/>
  <c r="F26" i="3" s="1"/>
  <c r="H27" i="3"/>
  <c r="F27" i="3" s="1"/>
  <c r="H28" i="3"/>
  <c r="F28" i="3" s="1"/>
  <c r="H29" i="3"/>
  <c r="F29" i="3" s="1"/>
  <c r="H30" i="3"/>
  <c r="F30" i="3" s="1"/>
  <c r="H31" i="3"/>
  <c r="F31" i="3" s="1"/>
  <c r="H32" i="3"/>
  <c r="F32" i="3" s="1"/>
  <c r="H33" i="3"/>
  <c r="F33" i="3" s="1"/>
  <c r="H34" i="3"/>
  <c r="F34" i="3" s="1"/>
  <c r="H35" i="3"/>
  <c r="F35" i="3" s="1"/>
  <c r="H36" i="3"/>
  <c r="F36" i="3" s="1"/>
  <c r="H37" i="3"/>
  <c r="F37" i="3" s="1"/>
  <c r="H38" i="3"/>
  <c r="F38" i="3" s="1"/>
  <c r="H39" i="3"/>
  <c r="F39" i="3" s="1"/>
  <c r="H40" i="3"/>
  <c r="F40" i="3" s="1"/>
  <c r="H41" i="3"/>
  <c r="F41" i="3" s="1"/>
  <c r="H42" i="3"/>
  <c r="F42" i="3" s="1"/>
  <c r="H43" i="3"/>
  <c r="F43" i="3" s="1"/>
  <c r="H44" i="3"/>
  <c r="F44" i="3" s="1"/>
  <c r="H45" i="3"/>
  <c r="F45" i="3" s="1"/>
  <c r="H46" i="3"/>
  <c r="F46" i="3" s="1"/>
  <c r="H47" i="3"/>
  <c r="F47" i="3" s="1"/>
  <c r="G40" i="2"/>
  <c r="I40" i="2"/>
  <c r="J40" i="2"/>
  <c r="K40" i="2"/>
  <c r="L40" i="2"/>
  <c r="M40" i="2"/>
  <c r="N40" i="2"/>
  <c r="O40" i="2"/>
  <c r="P40" i="2"/>
  <c r="H12" i="2"/>
  <c r="F12" i="2" s="1"/>
  <c r="H13" i="2"/>
  <c r="F13" i="2" s="1"/>
  <c r="H14" i="2"/>
  <c r="F14" i="2" s="1"/>
  <c r="H15" i="2"/>
  <c r="F15" i="2" s="1"/>
  <c r="H16" i="2"/>
  <c r="F16" i="2" s="1"/>
  <c r="H17" i="2"/>
  <c r="F17" i="2" s="1"/>
  <c r="H18" i="2"/>
  <c r="F18" i="2" s="1"/>
  <c r="H19" i="2"/>
  <c r="F19" i="2" s="1"/>
  <c r="H20" i="2"/>
  <c r="F20" i="2" s="1"/>
  <c r="H21" i="2"/>
  <c r="F21" i="2" s="1"/>
  <c r="H22" i="2"/>
  <c r="F22" i="2" s="1"/>
  <c r="H23" i="2"/>
  <c r="F23" i="2" s="1"/>
  <c r="H24" i="2"/>
  <c r="F24" i="2" s="1"/>
  <c r="H25" i="2"/>
  <c r="F25" i="2" s="1"/>
  <c r="H26" i="2"/>
  <c r="F26" i="2" s="1"/>
  <c r="H27" i="2"/>
  <c r="F27" i="2" s="1"/>
  <c r="H28" i="2"/>
  <c r="F28" i="2" s="1"/>
  <c r="H29" i="2"/>
  <c r="F29" i="2" s="1"/>
  <c r="H30" i="2"/>
  <c r="F30" i="2" s="1"/>
  <c r="H31" i="2"/>
  <c r="F31" i="2" s="1"/>
  <c r="H32" i="2"/>
  <c r="F32" i="2" s="1"/>
  <c r="H33" i="2"/>
  <c r="F33" i="2" s="1"/>
  <c r="H34" i="2"/>
  <c r="F34" i="2" s="1"/>
  <c r="H35" i="2"/>
  <c r="F35" i="2" s="1"/>
  <c r="H36" i="2"/>
  <c r="F36" i="2" s="1"/>
  <c r="H37" i="2"/>
  <c r="F37" i="2" s="1"/>
  <c r="H38" i="2"/>
  <c r="F38" i="2" s="1"/>
  <c r="H39" i="2"/>
  <c r="F39" i="2" s="1"/>
  <c r="G43" i="1"/>
  <c r="I43" i="1"/>
  <c r="J43" i="1"/>
  <c r="K43" i="1"/>
  <c r="L43" i="1"/>
  <c r="M43" i="1"/>
  <c r="N43" i="1"/>
  <c r="O43" i="1"/>
  <c r="P43" i="1"/>
  <c r="H12" i="1"/>
  <c r="F12" i="1" s="1"/>
  <c r="H13" i="1"/>
  <c r="F13" i="1" s="1"/>
  <c r="H14" i="1"/>
  <c r="F14" i="1" s="1"/>
  <c r="H15" i="1"/>
  <c r="F15" i="1" s="1"/>
  <c r="H16" i="1"/>
  <c r="F16" i="1" s="1"/>
  <c r="H17" i="1"/>
  <c r="F17" i="1" s="1"/>
  <c r="H18" i="1"/>
  <c r="F18" i="1" s="1"/>
  <c r="H19" i="1"/>
  <c r="F19" i="1" s="1"/>
  <c r="H20" i="1"/>
  <c r="F20" i="1" s="1"/>
  <c r="H21" i="1"/>
  <c r="F21" i="1" s="1"/>
  <c r="H22" i="1"/>
  <c r="F22" i="1" s="1"/>
  <c r="H23" i="1"/>
  <c r="F23" i="1" s="1"/>
  <c r="H24" i="1"/>
  <c r="F24" i="1" s="1"/>
  <c r="H25" i="1"/>
  <c r="F25" i="1" s="1"/>
  <c r="H26" i="1"/>
  <c r="F26" i="1" s="1"/>
  <c r="H27" i="1"/>
  <c r="F27" i="1" s="1"/>
  <c r="H28" i="1"/>
  <c r="F28" i="1" s="1"/>
  <c r="H29" i="1"/>
  <c r="F29" i="1" s="1"/>
  <c r="H30" i="1"/>
  <c r="F30" i="1" s="1"/>
  <c r="H31" i="1"/>
  <c r="F31" i="1" s="1"/>
  <c r="H32" i="1"/>
  <c r="F32" i="1" s="1"/>
  <c r="H33" i="1"/>
  <c r="F33" i="1" s="1"/>
  <c r="H34" i="1"/>
  <c r="F34" i="1" s="1"/>
  <c r="H35" i="1"/>
  <c r="F35" i="1" s="1"/>
  <c r="H36" i="1"/>
  <c r="F36" i="1" s="1"/>
  <c r="H37" i="1"/>
  <c r="F37" i="1" s="1"/>
  <c r="H38" i="1"/>
  <c r="F38" i="1" s="1"/>
  <c r="H39" i="1"/>
  <c r="F39" i="1" s="1"/>
  <c r="H40" i="1"/>
  <c r="F40" i="1" s="1"/>
  <c r="H41" i="1"/>
  <c r="F41" i="1" s="1"/>
  <c r="H42" i="1"/>
  <c r="F42" i="1" s="1"/>
  <c r="E40" i="1" l="1"/>
  <c r="D40" i="1"/>
  <c r="E28" i="1"/>
  <c r="D28" i="1"/>
  <c r="E24" i="1"/>
  <c r="D24" i="1"/>
  <c r="E16" i="1"/>
  <c r="D16" i="1"/>
  <c r="D33" i="2"/>
  <c r="E33" i="2"/>
  <c r="D25" i="2"/>
  <c r="E25" i="2"/>
  <c r="D13" i="2"/>
  <c r="E13" i="2"/>
  <c r="D46" i="3"/>
  <c r="E46" i="3"/>
  <c r="D38" i="3"/>
  <c r="E38" i="3"/>
  <c r="D26" i="3"/>
  <c r="E26" i="3"/>
  <c r="D14" i="3"/>
  <c r="E14" i="3"/>
  <c r="E39" i="1"/>
  <c r="D39" i="1"/>
  <c r="E35" i="1"/>
  <c r="D35" i="1"/>
  <c r="E31" i="1"/>
  <c r="D31" i="1"/>
  <c r="E27" i="1"/>
  <c r="D27" i="1"/>
  <c r="E23" i="1"/>
  <c r="D23" i="1"/>
  <c r="E19" i="1"/>
  <c r="D19" i="1"/>
  <c r="E15" i="1"/>
  <c r="D15" i="1"/>
  <c r="D36" i="2"/>
  <c r="E36" i="2"/>
  <c r="D32" i="2"/>
  <c r="E32" i="2"/>
  <c r="D28" i="2"/>
  <c r="E28" i="2"/>
  <c r="D24" i="2"/>
  <c r="E24" i="2"/>
  <c r="D20" i="2"/>
  <c r="E20" i="2"/>
  <c r="D16" i="2"/>
  <c r="E16" i="2"/>
  <c r="D12" i="2"/>
  <c r="E12" i="2"/>
  <c r="D45" i="3"/>
  <c r="E45" i="3"/>
  <c r="D41" i="3"/>
  <c r="E41" i="3"/>
  <c r="D37" i="3"/>
  <c r="E37" i="3"/>
  <c r="D33" i="3"/>
  <c r="E33" i="3"/>
  <c r="D29" i="3"/>
  <c r="E29" i="3"/>
  <c r="D25" i="3"/>
  <c r="E25" i="3"/>
  <c r="D21" i="3"/>
  <c r="E21" i="3"/>
  <c r="D17" i="3"/>
  <c r="E17" i="3"/>
  <c r="D13" i="3"/>
  <c r="E13" i="3"/>
  <c r="E36" i="1"/>
  <c r="D36" i="1"/>
  <c r="D37" i="2"/>
  <c r="E37" i="2"/>
  <c r="D30" i="3"/>
  <c r="E30" i="3"/>
  <c r="E38" i="1"/>
  <c r="D38" i="1"/>
  <c r="E30" i="1"/>
  <c r="D30" i="1"/>
  <c r="E22" i="1"/>
  <c r="D22" i="1"/>
  <c r="E18" i="1"/>
  <c r="D18" i="1"/>
  <c r="E14" i="1"/>
  <c r="D14" i="1"/>
  <c r="D39" i="2"/>
  <c r="E39" i="2"/>
  <c r="D35" i="2"/>
  <c r="E35" i="2"/>
  <c r="D31" i="2"/>
  <c r="E31" i="2"/>
  <c r="D27" i="2"/>
  <c r="E27" i="2"/>
  <c r="D23" i="2"/>
  <c r="E23" i="2"/>
  <c r="D19" i="2"/>
  <c r="E19" i="2"/>
  <c r="D15" i="2"/>
  <c r="E15" i="2"/>
  <c r="D44" i="3"/>
  <c r="E44" i="3"/>
  <c r="D40" i="3"/>
  <c r="E40" i="3"/>
  <c r="D36" i="3"/>
  <c r="E36" i="3"/>
  <c r="D32" i="3"/>
  <c r="E32" i="3"/>
  <c r="D28" i="3"/>
  <c r="E28" i="3"/>
  <c r="D24" i="3"/>
  <c r="E24" i="3"/>
  <c r="D20" i="3"/>
  <c r="E20" i="3"/>
  <c r="D16" i="3"/>
  <c r="E16" i="3"/>
  <c r="D12" i="3"/>
  <c r="E12" i="3"/>
  <c r="E32" i="1"/>
  <c r="D32" i="1"/>
  <c r="E20" i="1"/>
  <c r="D20" i="1"/>
  <c r="E12" i="1"/>
  <c r="D12" i="1"/>
  <c r="D29" i="2"/>
  <c r="E29" i="2"/>
  <c r="D21" i="2"/>
  <c r="E21" i="2"/>
  <c r="D17" i="2"/>
  <c r="E17" i="2"/>
  <c r="D42" i="3"/>
  <c r="E42" i="3"/>
  <c r="D34" i="3"/>
  <c r="E34" i="3"/>
  <c r="D22" i="3"/>
  <c r="E22" i="3"/>
  <c r="D18" i="3"/>
  <c r="E18" i="3"/>
  <c r="E42" i="1"/>
  <c r="D42" i="1"/>
  <c r="E34" i="1"/>
  <c r="D34" i="1"/>
  <c r="E26" i="1"/>
  <c r="D26" i="1"/>
  <c r="D41" i="1"/>
  <c r="E41" i="1"/>
  <c r="D37" i="1"/>
  <c r="E37" i="1"/>
  <c r="D33" i="1"/>
  <c r="E33" i="1"/>
  <c r="D29" i="1"/>
  <c r="E29" i="1"/>
  <c r="D25" i="1"/>
  <c r="E25" i="1"/>
  <c r="D21" i="1"/>
  <c r="E21" i="1"/>
  <c r="D17" i="1"/>
  <c r="E17" i="1"/>
  <c r="D13" i="1"/>
  <c r="E13" i="1"/>
  <c r="D38" i="2"/>
  <c r="E38" i="2"/>
  <c r="D34" i="2"/>
  <c r="E34" i="2"/>
  <c r="D30" i="2"/>
  <c r="E30" i="2"/>
  <c r="D26" i="2"/>
  <c r="E26" i="2"/>
  <c r="D22" i="2"/>
  <c r="E22" i="2"/>
  <c r="D18" i="2"/>
  <c r="E18" i="2"/>
  <c r="D14" i="2"/>
  <c r="E14" i="2"/>
  <c r="D47" i="3"/>
  <c r="E47" i="3"/>
  <c r="D43" i="3"/>
  <c r="E43" i="3"/>
  <c r="D39" i="3"/>
  <c r="E39" i="3"/>
  <c r="D35" i="3"/>
  <c r="E35" i="3"/>
  <c r="D31" i="3"/>
  <c r="E31" i="3"/>
  <c r="D27" i="3"/>
  <c r="E27" i="3"/>
  <c r="D23" i="3"/>
  <c r="E23" i="3"/>
  <c r="D19" i="3"/>
  <c r="E19" i="3"/>
  <c r="D15" i="3"/>
  <c r="E15" i="3"/>
  <c r="C48" i="3"/>
  <c r="H11" i="3"/>
  <c r="H48" i="3" s="1"/>
  <c r="F11" i="3" l="1"/>
  <c r="F48" i="3" s="1"/>
  <c r="E11" i="3" l="1"/>
  <c r="E48" i="3" s="1"/>
  <c r="D11" i="3"/>
  <c r="D48" i="3" s="1"/>
  <c r="C40" i="2" l="1"/>
  <c r="H11" i="2"/>
  <c r="F11" i="2" l="1"/>
  <c r="F40" i="2" s="1"/>
  <c r="H40" i="2"/>
  <c r="E11" i="2"/>
  <c r="E40" i="2" s="1"/>
  <c r="D11" i="2"/>
  <c r="D40" i="2" s="1"/>
  <c r="C43" i="1" l="1"/>
  <c r="H11" i="1"/>
  <c r="F11" i="1" l="1"/>
  <c r="F43" i="1" s="1"/>
  <c r="H43" i="1"/>
  <c r="D11" i="1"/>
  <c r="D43" i="1" s="1"/>
  <c r="E11" i="1"/>
  <c r="E43" i="1" s="1"/>
</calcChain>
</file>

<file path=xl/sharedStrings.xml><?xml version="1.0" encoding="utf-8"?>
<sst xmlns="http://schemas.openxmlformats.org/spreadsheetml/2006/main" count="566" uniqueCount="209">
  <si>
    <t xml:space="preserve">RAMOWY PLAN STUDIÓW </t>
  </si>
  <si>
    <t>KIERUNEK STUDIÓW: ELEKTRORADIOLOGIA</t>
  </si>
  <si>
    <t>Wydział: Medyczny</t>
  </si>
  <si>
    <t>semestr: I i II</t>
  </si>
  <si>
    <t>poziom studiów: studia pierwszego stopnia</t>
  </si>
  <si>
    <t xml:space="preserve">forma studiów: stacjonarne </t>
  </si>
  <si>
    <t>łączna liczba semestrów: 6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</si>
  <si>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</si>
  <si>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</si>
  <si>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</si>
  <si>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</si>
  <si>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</si>
  <si>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</si>
  <si>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</si>
  <si>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t>jednostka prowadząca</t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</si>
  <si>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</si>
  <si>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</si>
  <si>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</si>
  <si>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</si>
  <si>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</si>
  <si>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</si>
  <si>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</si>
  <si>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</si>
  <si>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</si>
  <si>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</si>
  <si>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</si>
  <si>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</si>
  <si>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</si>
  <si>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</si>
  <si>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</si>
  <si>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</si>
  <si>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</si>
  <si>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</si>
  <si>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Szkolenie z zakresu praw i obowiązków studenta</t>
  </si>
  <si>
    <t>Rada Uczelniana Samorządu Studenckiego</t>
  </si>
  <si>
    <t>Anatomia prawidłowa człowieka (Z)</t>
  </si>
  <si>
    <t>A</t>
  </si>
  <si>
    <t>egzamin</t>
  </si>
  <si>
    <t>Aparatura elektromedyczna (Z)</t>
  </si>
  <si>
    <t>C</t>
  </si>
  <si>
    <t>Biochemia (Z)</t>
  </si>
  <si>
    <t>zaliczenie</t>
  </si>
  <si>
    <t>Zakład Immunobiologii</t>
  </si>
  <si>
    <t>Żurawski Jakub dr hab. n. o zdr.</t>
  </si>
  <si>
    <t>Bezpieczeństwo i higiena pracy</t>
  </si>
  <si>
    <t>Inspektorat BHP</t>
  </si>
  <si>
    <t xml:space="preserve">Radek Arkadiusz mgr </t>
  </si>
  <si>
    <t>Budowa atomu i cząsteczki (Z)</t>
  </si>
  <si>
    <t>Katedra i Zakład Elektroradiologii</t>
  </si>
  <si>
    <t xml:space="preserve">Malicki Julian prof. dr hab. n. med. </t>
  </si>
  <si>
    <t>Diagnostyka elektromedyczna- wskazania kliniczne (Z)</t>
  </si>
  <si>
    <t>Fakultet: 1</t>
  </si>
  <si>
    <t>Fakultet: 2</t>
  </si>
  <si>
    <t>Histologia z cytofizjologią (Z)</t>
  </si>
  <si>
    <t>Katedra i Zakład Biologii Komórki</t>
  </si>
  <si>
    <t>Białas Piotr dr n. med.</t>
  </si>
  <si>
    <t>Język angielski (Z,L)</t>
  </si>
  <si>
    <t>Studium Języków Obcych</t>
  </si>
  <si>
    <t>Nowosadko Maria dr n. teol.</t>
  </si>
  <si>
    <t>Podstawy fizyki i techniki (Z)</t>
  </si>
  <si>
    <t xml:space="preserve">Zwierzchowski Grzegorz dr n. med. </t>
  </si>
  <si>
    <t>Podstawy informacji naukowej (Z)</t>
  </si>
  <si>
    <t>Klinika Zdrowia Matki i Dziecka</t>
  </si>
  <si>
    <t>Wilczak Maciej prof. dr hab. n.med.</t>
  </si>
  <si>
    <t>Podstawy nadzoru sanitarno-epidemiologicznego (Z)</t>
  </si>
  <si>
    <t>sem</t>
  </si>
  <si>
    <t>Katedra i Zakład Profilaktyki Zdrowotnej</t>
  </si>
  <si>
    <t>Jóźwiak Paulina mgr</t>
  </si>
  <si>
    <t>Propedeutyka onkologii (Z)</t>
  </si>
  <si>
    <t>Katedra i Klinika Chirurgii Głowy, Szyi i Onkologii Laryngologicznej</t>
  </si>
  <si>
    <t xml:space="preserve">Golusiński Wojciech prof. dr hab. n.med. </t>
  </si>
  <si>
    <t>Przysposobienie biblioteczne</t>
  </si>
  <si>
    <t>Biblioteka Główna UMP</t>
  </si>
  <si>
    <t>Kotlarek-Naskręt Magdalena mgr</t>
  </si>
  <si>
    <t>Psychologia (Z)</t>
  </si>
  <si>
    <t>Katedra Nauk Społecznych i Humanistycznych</t>
  </si>
  <si>
    <t>Wiertlewska-Bielarz Jadwiga dr n. hum.</t>
  </si>
  <si>
    <t>Wychowanie fizyczne (Z,L)</t>
  </si>
  <si>
    <t>Studium Wychowania Fizycznego i Sportu</t>
  </si>
  <si>
    <t>Przybylski Janusz dr n. biol.</t>
  </si>
  <si>
    <t>Zasady pomiarów i analiza błędów w rentgenodiagnostyce (Z)</t>
  </si>
  <si>
    <t>Piotrowski Tomasz dr hab. n. med.</t>
  </si>
  <si>
    <t>Anatomia radiologiczna (L)</t>
  </si>
  <si>
    <t>Wierzchosławska Ewa dr n. med.</t>
  </si>
  <si>
    <t>Aparatura w rentgenodiagnostyce i diagnostyce obrazowej (L)</t>
  </si>
  <si>
    <t>Biochemia w diagnostyce onkologicznej (L)</t>
  </si>
  <si>
    <t>Katedra i Zakład Patologii i Profilaktyki Nowotworów</t>
  </si>
  <si>
    <t>Marszałek Andrzej prof. dr hab.</t>
  </si>
  <si>
    <t>Fizjologia (L)</t>
  </si>
  <si>
    <t>Katedra i Zakład Fizjologii</t>
  </si>
  <si>
    <t>Nowak Dorota dr n. med.</t>
  </si>
  <si>
    <t>Medycyna Nuklearna- diagnostyka- podstawy kliniczne (L)</t>
  </si>
  <si>
    <t>Cholewiński Witold dr hab. n. med.</t>
  </si>
  <si>
    <t>Nauka zawodu licencjata w zakresie elektromedycyny (L)</t>
  </si>
  <si>
    <t>Patofizjologia i patomorfologia (L)</t>
  </si>
  <si>
    <t>Podstawy zastosowań matematyki w elektroradiologii (L)</t>
  </si>
  <si>
    <t>Zakład Biofizyki</t>
  </si>
  <si>
    <t>Kubisz Leszek prof. dr hab.</t>
  </si>
  <si>
    <t>Praktyka w zakresie elektromedycyny (L)</t>
  </si>
  <si>
    <t>Skrobała Agnieszka dr n. med.</t>
  </si>
  <si>
    <t>Promieniowanie jonizujące w medycynie (L)</t>
  </si>
  <si>
    <t>Strzesak Erwin dr n. med.</t>
  </si>
  <si>
    <t>Pierwsza pomoc (L)</t>
  </si>
  <si>
    <t>Zakład Ratownictwa Medycznego</t>
  </si>
  <si>
    <t>Podlewski Roland dr n. hum.</t>
  </si>
  <si>
    <t>RAZEM:</t>
  </si>
  <si>
    <t>xxx</t>
  </si>
  <si>
    <t>*Z semestr zimowy, L semestr letni</t>
  </si>
  <si>
    <t>semestr: III i IV</t>
  </si>
  <si>
    <t>poziom studiów: pierwszego stopnia</t>
  </si>
  <si>
    <t>forma studiów: stacjonarne</t>
  </si>
  <si>
    <t>Etyka i deontologia (Z)</t>
  </si>
  <si>
    <t>Zakład Filozofii Medycyny i Bioetyki</t>
  </si>
  <si>
    <t>Żok Agnieszka dr n. o zdr.</t>
  </si>
  <si>
    <t>Język angielski (Z, L)</t>
  </si>
  <si>
    <t>Nauka zawodu w zakresie radiologii urazowej (Z)</t>
  </si>
  <si>
    <t>Nauka zawodu w zakresie radiologii pediatrycznej (Z)</t>
  </si>
  <si>
    <t>Podstawy informatyki (Z)</t>
  </si>
  <si>
    <t>Mocydlarz-Adamcewicz Mirosława dr n. o zdr.</t>
  </si>
  <si>
    <t>Radiofarmakologia (Z)</t>
  </si>
  <si>
    <t>Rentgenografia (ZL)</t>
  </si>
  <si>
    <t>Kasprzyk Lucyna dr n. o zdr.</t>
  </si>
  <si>
    <t>Seminarium licencjackie</t>
  </si>
  <si>
    <t>Statystyczna analiza danych (Z)</t>
  </si>
  <si>
    <t>Katedra i Zakład Informatyki i Statystyki</t>
  </si>
  <si>
    <t>Przedmiot do wyboru: (Z)                                                                       a) Epidemiologia nowotworów na świecie (Z)                                                          b) Epidemiologia nowotworów w Polsce</t>
  </si>
  <si>
    <t>Dyzmann-Sroka Agnieszka dr n. med.</t>
  </si>
  <si>
    <t>Przedmiot do wyboru:   (Z)                                                                   a) Rengenodiagnostyka i diagnostyka obrazowa- radiologia                                                                                                        b) Współczesne metody obrazowania w medycynie (Z)</t>
  </si>
  <si>
    <t xml:space="preserve">Wierzchosławska Ewa dr n. med. </t>
  </si>
  <si>
    <t>Aparatura w medycynie nuklearnej (L)</t>
  </si>
  <si>
    <t>Aparatura w radioterapii (L)</t>
  </si>
  <si>
    <t>Nauka zawodu w zakresie radioterapii akceleratorowej (L)</t>
  </si>
  <si>
    <t>Nauka zawodu w zakresie rezonansu magnetycznego (L)</t>
  </si>
  <si>
    <t>Nauka zawodu w zakresie tomografii komputerowej (L)</t>
  </si>
  <si>
    <t>Planowanie leczenia w radioterapii (L)</t>
  </si>
  <si>
    <t>Radiobiologia (L)</t>
  </si>
  <si>
    <t>Suchorska Wiktoria dr hab. n. med.</t>
  </si>
  <si>
    <t xml:space="preserve">Przedmiot do wyboru:                                                                            a) Biofizyka układów biologicznych (L)                                                                                        b) Biofizyka wybranych narządów i zmysłów </t>
  </si>
  <si>
    <t xml:space="preserve">Przedmiot do wyboru:                                                                       a) Radioterapia- zagadnienia kliniczne (L)                                             b) Zastosowanie radioterapii w leczeniu onkologicznym </t>
  </si>
  <si>
    <t>Adamska Krystyna dr n. med.</t>
  </si>
  <si>
    <t>Praktyka w zakresie mammografii (L)</t>
  </si>
  <si>
    <t>Praktyka w zakresie rafiologii ogólnej (L)</t>
  </si>
  <si>
    <t>Praktyka w zakresie radiologii pediatrycznej (L)</t>
  </si>
  <si>
    <t>Praktyka w zakresie radiologii urazowej (L)</t>
  </si>
  <si>
    <t>semestr: V i VI</t>
  </si>
  <si>
    <t>Dozymetria promieniowania jonizującego (Z)</t>
  </si>
  <si>
    <t>Malicki Julian prof. dr hab. n. med.</t>
  </si>
  <si>
    <t>Metody wsparcia terapii onkologicznej (Z)</t>
  </si>
  <si>
    <t>Planowanie leczenia w brachyterapii (Z)</t>
  </si>
  <si>
    <t>Rejestracja i klasyfikacja zdarzeń niepożądanych w radioterapii (L)</t>
  </si>
  <si>
    <t>Semianarium licencjackie</t>
  </si>
  <si>
    <t>Terapia izotopowa (Z)</t>
  </si>
  <si>
    <t>Katedra i Klinika Endokrynologii, Przemiany Materii i Chorób Wewnętrznych</t>
  </si>
  <si>
    <t>Ruchała Marek prof. dr hab. n.med.</t>
  </si>
  <si>
    <t>Zakażenia wewnętrzszpitalne (Z)</t>
  </si>
  <si>
    <t>Przedmiot do wyboru: (Z)                                                                                 a) Brachyterapia- zagadnienia kliniczne                                          b) Brachyterapia w leczeniu nowowtworów (Z)</t>
  </si>
  <si>
    <t>Przedmiot do wyboru:                                                                                a) Epidemiologia, profilaktyka, promocja zdrowia, edukacja zdrowotna                                                                                    b) Promocja zdrowia z elementami profilaktyki i edukacji zdrowotnej (Z)</t>
  </si>
  <si>
    <t>Chawłowska Ewelina dr n. med.</t>
  </si>
  <si>
    <t>Przedmiot do wyboru:  (Z)                                                                        a) Nauka zawodu w zakresie radioterapii- brachyterapia  (Z)                                                                                        b) Nauka zawodu w zakresie radioterapii- teleradioterapia</t>
  </si>
  <si>
    <t>Przedmiot do wyboru: (Z)                                                                       a) Opieka paliatywna u chorych w zaawansowanej chorobie nowotworowej (Z)                                                                    b) Zaawansowana choroba nowotworowa: rola opieki paliatywnej w interdyscyplinarnym ujęciu</t>
  </si>
  <si>
    <t>Milecki Piotr prof. dr hab. n. med.</t>
  </si>
  <si>
    <t>Przedmiot do wyboru:                                                                             a) Propedeutyka zdrowia publicznego (Z)                                         b) Problemy zdrowia publicznego</t>
  </si>
  <si>
    <t>Biskupska Maria dr n. med.</t>
  </si>
  <si>
    <t>Przedmiot do wyboru: (Z)                                                                               a) Rentgenodiagnostyka i diagnostyka obrazowa- koszty świadczeń (Z)                                                                                          b) Ustalanie kosztów świadczenia medycznego</t>
  </si>
  <si>
    <t>Praktyka w zakresie radioterapii akceleratorowej (Z)</t>
  </si>
  <si>
    <t>Praktyka w zakresie rezonansu magnetycznego (Z)</t>
  </si>
  <si>
    <t>Praktyka w zakresie tomografii komputerowej (Z)</t>
  </si>
  <si>
    <t>Nauka zawodu licencjata w zakresie brachyterapii (Z)</t>
  </si>
  <si>
    <t>Nauka zawodu w zakresie technik symulacyjnych radioterapii (Z)</t>
  </si>
  <si>
    <t>Ochrona radiologiczna (L)</t>
  </si>
  <si>
    <t>Wiedza o komunikowaniu (L)</t>
  </si>
  <si>
    <t>Zakład Organizacji i Zarządzania w Opiece Zdrowotnej</t>
  </si>
  <si>
    <t>Problemy zdrowia w skali międzynarodowej (Z)</t>
  </si>
  <si>
    <t>Radiobiologia w radioterapii (L)</t>
  </si>
  <si>
    <t>Radioterapia i leczenie skojarzone chorób nowotworowych (L)</t>
  </si>
  <si>
    <t>Testy kontroli jakości w elektroradiologii (L)</t>
  </si>
  <si>
    <t>Zaawansowane metody radioterapii- przegląd metod (L)</t>
  </si>
  <si>
    <t>Przedmiot do wyboru:                                                                               a) Edukacja terapeutyczna w elektroradiologii                                                   b) Działalność edukacyjna elektroradiologa (L)</t>
  </si>
  <si>
    <t>Zakład Edukacji Medycznej</t>
  </si>
  <si>
    <t>Szczeszek Karolina dr n. hum.</t>
  </si>
  <si>
    <t>Przedmiot do wyboru: (L)                                                                          a) Nauka zawodu w zakresie medycyny nuklearnej                                                               b) Nauka zawodu w zakresie diagnostyki i terapii radioizotopowej (L)</t>
  </si>
  <si>
    <t xml:space="preserve">Przedmiot do wyboru:                                                                          a) Techniki obrazowania w radiologii stomatologicznej (L)                                                    b) Badania obrazowe w radiologii stomatologicznej </t>
  </si>
  <si>
    <t>Kulczyk Tomasz dr hab. n. med.</t>
  </si>
  <si>
    <t>Praktyka w zakresie brachyterapii (Z)</t>
  </si>
  <si>
    <t>Praktyka w zakresie medycyny nuklearnej  (L)</t>
  </si>
  <si>
    <t>Praktyka w zakresie planowania radioterapii i brachyterapii (L)</t>
  </si>
  <si>
    <t>Praktyka w zakresie przygotowania unieruchomień w radioterapii (L)</t>
  </si>
  <si>
    <t>Praktyka w zakresie technik symulacyjnych w radioterapii  (L)</t>
  </si>
  <si>
    <t>Zakład Anatomii Prawidłowej</t>
  </si>
  <si>
    <t>Zakład Diagnostyki</t>
  </si>
  <si>
    <t>Nauka zawodu licencjata w zakresie USG</t>
  </si>
  <si>
    <t>Nauka zawodu w zakresie radiologii ogólnej cz.1 (Z)</t>
  </si>
  <si>
    <t>Nauka zawodu w zakresie radiologii ogólnej cz.2 (Z)</t>
  </si>
  <si>
    <t>Tomczak Jolanta dr n. med.</t>
  </si>
  <si>
    <t>Ochrona danych medycznych i osobowych w placówkach służby zdrowia (Z)</t>
  </si>
  <si>
    <t>Przedmiot do wyboru:                                                                       a) Biotermodynamika, teoria informacji i sterowania                                                                b) Oddziaływanie zewnętrznych czynników fizycznych na układy regulacji automatycznej (Z)</t>
  </si>
  <si>
    <t>Sobański Jarosław dr n.med.</t>
  </si>
  <si>
    <t>Rentgenodiagnostyka i diagnostyka obrazowa- ewidencja i kodowanie świadczeń  (L)</t>
  </si>
  <si>
    <t>Kliniki Chirurgii Naczyniowej, Wewnątrznaczyniowej, Angiologii i Flebologii</t>
  </si>
  <si>
    <t>Wlodarczyk Dariusz dr n. med.</t>
  </si>
  <si>
    <t>Zając-Woźnialis Anna dr n. tech.</t>
  </si>
  <si>
    <t>rok studiów: I, rok akad. 2024/2025</t>
  </si>
  <si>
    <t>nabór w r.a.: 2024/2025</t>
  </si>
  <si>
    <t>rok studiów: II, rok akad. 2025/2026</t>
  </si>
  <si>
    <t>rok studiów: III, rok akad. 2026/2027</t>
  </si>
  <si>
    <t>nabór w r.a.:2024/2025</t>
  </si>
  <si>
    <t>Sowińska Anna dr n. med.</t>
  </si>
  <si>
    <t>Wareńczak-Florczak Żaneta dr n. med.</t>
  </si>
  <si>
    <t>Walkowiak Dariusz dr hab.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</si>
</sst>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5">
    <xf numFmtId="0" fontId="0" fillId="0" borderId="0" xfId="0"/>
    <xf numFmtId="0" fontId="4" fillId="3" borderId="14" xfId="0" applyNumberFormat="1" applyFont="1" applyFill="1" applyBorder="1" applyAlignment="1">
      <alignment horizontal="center" vertical="center" wrapText="1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5" xfId="0" applyNumberFormat="1" applyFont="1" applyFill="1" applyBorder="1" applyAlignment="1">
      <alignment horizontal="center" vertical="center" wrapText="1"/>
    </xf>
    <xf numFmtId="0" fontId="10" fillId="4" borderId="6" xfId="0" applyNumberFormat="1" applyFont="1" applyFill="1" applyBorder="1" applyAlignment="1">
      <alignment horizontal="center" vertical="center" wrapText="1"/>
    </xf>
    <xf numFmtId="0" fontId="10" fillId="4" borderId="18" xfId="0" applyNumberFormat="1" applyFont="1" applyFill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 wrapText="1"/>
    </xf>
    <xf numFmtId="0" fontId="12" fillId="4" borderId="9" xfId="0" applyNumberFormat="1" applyFont="1" applyFill="1" applyBorder="1" applyAlignment="1">
      <alignment horizontal="center" vertical="center" wrapText="1"/>
    </xf>
    <xf numFmtId="0" fontId="12" fillId="4" borderId="39" xfId="0" applyNumberFormat="1" applyFont="1" applyFill="1" applyBorder="1" applyAlignment="1">
      <alignment horizontal="center" vertical="center" wrapText="1"/>
    </xf>
    <xf numFmtId="0" fontId="12" fillId="4" borderId="7" xfId="0" applyNumberFormat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14" fillId="0" borderId="25" xfId="0" applyNumberFormat="1" applyFont="1" applyBorder="1" applyAlignment="1">
      <alignment horizontal="center" wrapText="1"/>
    </xf>
    <xf numFmtId="2" fontId="14" fillId="0" borderId="45" xfId="0" applyNumberFormat="1" applyFont="1" applyBorder="1" applyAlignment="1">
      <alignment horizontal="center" wrapText="1"/>
    </xf>
    <xf numFmtId="2" fontId="14" fillId="0" borderId="46" xfId="1" applyNumberFormat="1" applyFont="1" applyBorder="1" applyAlignment="1">
      <alignment horizontal="center" wrapText="1"/>
    </xf>
    <xf numFmtId="0" fontId="14" fillId="0" borderId="47" xfId="0" applyNumberFormat="1" applyFont="1" applyBorder="1" applyAlignment="1">
      <alignment horizontal="center" wrapText="1"/>
    </xf>
    <xf numFmtId="0" fontId="14" fillId="0" borderId="22" xfId="0" applyNumberFormat="1" applyFont="1" applyBorder="1" applyAlignment="1">
      <alignment horizontal="center" wrapText="1"/>
    </xf>
    <xf numFmtId="0" fontId="14" fillId="0" borderId="48" xfId="0" applyNumberFormat="1" applyFont="1" applyBorder="1" applyAlignment="1">
      <alignment horizontal="center" wrapText="1"/>
    </xf>
    <xf numFmtId="0" fontId="14" fillId="0" borderId="2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4" fillId="0" borderId="30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14" fillId="0" borderId="25" xfId="0" applyNumberFormat="1" applyFont="1" applyBorder="1" applyAlignment="1">
      <alignment horizontal="center"/>
    </xf>
    <xf numFmtId="0" fontId="14" fillId="0" borderId="22" xfId="0" applyNumberFormat="1" applyFont="1" applyBorder="1" applyAlignment="1">
      <alignment horizontal="center"/>
    </xf>
    <xf numFmtId="0" fontId="14" fillId="0" borderId="26" xfId="0" applyNumberFormat="1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3" borderId="29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/>
    </xf>
    <xf numFmtId="0" fontId="5" fillId="3" borderId="45" xfId="0" applyFont="1" applyFill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4" fillId="0" borderId="25" xfId="0" applyNumberFormat="1" applyFont="1" applyBorder="1" applyAlignment="1">
      <alignment horizontal="center" vertical="center"/>
    </xf>
    <xf numFmtId="2" fontId="14" fillId="0" borderId="45" xfId="0" applyNumberFormat="1" applyFont="1" applyBorder="1" applyAlignment="1">
      <alignment horizontal="center" vertical="center" wrapText="1"/>
    </xf>
    <xf numFmtId="2" fontId="14" fillId="0" borderId="46" xfId="1" applyNumberFormat="1" applyFont="1" applyBorder="1" applyAlignment="1">
      <alignment horizontal="center" vertical="center" wrapText="1"/>
    </xf>
    <xf numFmtId="0" fontId="14" fillId="0" borderId="47" xfId="0" applyNumberFormat="1" applyFont="1" applyBorder="1" applyAlignment="1">
      <alignment horizontal="center" vertical="center" wrapText="1"/>
    </xf>
    <xf numFmtId="0" fontId="14" fillId="0" borderId="22" xfId="0" applyNumberFormat="1" applyFont="1" applyBorder="1" applyAlignment="1">
      <alignment horizontal="center" vertical="center"/>
    </xf>
    <xf numFmtId="0" fontId="14" fillId="0" borderId="48" xfId="0" applyNumberFormat="1" applyFont="1" applyBorder="1" applyAlignment="1">
      <alignment horizontal="center" vertical="center" wrapText="1"/>
    </xf>
    <xf numFmtId="0" fontId="14" fillId="0" borderId="26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5" fillId="0" borderId="26" xfId="0" applyNumberFormat="1" applyFont="1" applyBorder="1" applyAlignment="1">
      <alignment horizontal="center" vertical="center"/>
    </xf>
    <xf numFmtId="0" fontId="4" fillId="3" borderId="29" xfId="0" applyFont="1" applyFill="1" applyBorder="1" applyAlignment="1">
      <alignment horizontal="left" wrapText="1"/>
    </xf>
    <xf numFmtId="0" fontId="4" fillId="3" borderId="37" xfId="0" applyFont="1" applyFill="1" applyBorder="1" applyAlignment="1">
      <alignment horizontal="left"/>
    </xf>
    <xf numFmtId="0" fontId="4" fillId="3" borderId="35" xfId="0" applyFont="1" applyFill="1" applyBorder="1" applyAlignment="1">
      <alignment horizontal="left"/>
    </xf>
    <xf numFmtId="0" fontId="16" fillId="2" borderId="51" xfId="0" applyNumberFormat="1" applyFont="1" applyFill="1" applyBorder="1" applyAlignment="1">
      <alignment horizontal="center"/>
    </xf>
    <xf numFmtId="0" fontId="16" fillId="2" borderId="53" xfId="0" applyFont="1" applyFill="1" applyBorder="1" applyAlignment="1">
      <alignment horizontal="center"/>
    </xf>
    <xf numFmtId="0" fontId="17" fillId="2" borderId="54" xfId="0" applyFont="1" applyFill="1" applyBorder="1"/>
    <xf numFmtId="0" fontId="4" fillId="3" borderId="51" xfId="0" applyFont="1" applyFill="1" applyBorder="1" applyAlignment="1">
      <alignment horizontal="left" vertical="center"/>
    </xf>
    <xf numFmtId="0" fontId="4" fillId="3" borderId="52" xfId="0" applyFont="1" applyFill="1" applyBorder="1" applyAlignment="1">
      <alignment horizontal="left" vertical="center"/>
    </xf>
    <xf numFmtId="0" fontId="18" fillId="0" borderId="0" xfId="0" applyFont="1"/>
    <xf numFmtId="0" fontId="0" fillId="0" borderId="0" xfId="0" applyNumberFormat="1"/>
    <xf numFmtId="0" fontId="4" fillId="0" borderId="0" xfId="0" applyFont="1" applyAlignment="1">
      <alignment horizontal="left"/>
    </xf>
    <xf numFmtId="0" fontId="12" fillId="0" borderId="4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9" fillId="0" borderId="25" xfId="0" applyNumberFormat="1" applyFont="1" applyBorder="1" applyAlignment="1">
      <alignment horizontal="center" vertical="center" wrapText="1"/>
    </xf>
    <xf numFmtId="2" fontId="19" fillId="0" borderId="45" xfId="0" applyNumberFormat="1" applyFont="1" applyBorder="1" applyAlignment="1">
      <alignment horizontal="center" vertical="center" wrapText="1"/>
    </xf>
    <xf numFmtId="2" fontId="19" fillId="0" borderId="46" xfId="1" applyNumberFormat="1" applyFont="1" applyBorder="1" applyAlignment="1">
      <alignment horizontal="center" vertical="center" wrapText="1"/>
    </xf>
    <xf numFmtId="0" fontId="19" fillId="0" borderId="47" xfId="0" applyNumberFormat="1" applyFont="1" applyBorder="1" applyAlignment="1">
      <alignment horizontal="center" vertical="center" wrapText="1"/>
    </xf>
    <xf numFmtId="0" fontId="19" fillId="0" borderId="22" xfId="0" applyNumberFormat="1" applyFont="1" applyBorder="1" applyAlignment="1">
      <alignment horizontal="center" vertical="center" wrapText="1"/>
    </xf>
    <xf numFmtId="0" fontId="19" fillId="0" borderId="48" xfId="0" applyNumberFormat="1" applyFont="1" applyBorder="1" applyAlignment="1">
      <alignment horizontal="center" vertical="center" wrapText="1"/>
    </xf>
    <xf numFmtId="0" fontId="19" fillId="0" borderId="26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/>
    </xf>
    <xf numFmtId="0" fontId="19" fillId="0" borderId="25" xfId="0" applyNumberFormat="1" applyFont="1" applyBorder="1" applyAlignment="1">
      <alignment horizontal="center" vertical="center"/>
    </xf>
    <xf numFmtId="0" fontId="19" fillId="0" borderId="22" xfId="0" applyNumberFormat="1" applyFont="1" applyBorder="1" applyAlignment="1">
      <alignment horizontal="center" vertical="center"/>
    </xf>
    <xf numFmtId="0" fontId="19" fillId="0" borderId="26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1" fillId="0" borderId="56" xfId="0" applyFont="1" applyBorder="1" applyAlignment="1">
      <alignment horizontal="left" vertical="center"/>
    </xf>
    <xf numFmtId="0" fontId="19" fillId="0" borderId="7" xfId="0" applyNumberFormat="1" applyFont="1" applyBorder="1" applyAlignment="1">
      <alignment horizontal="center" vertical="center"/>
    </xf>
    <xf numFmtId="0" fontId="19" fillId="0" borderId="39" xfId="0" applyNumberFormat="1" applyFont="1" applyBorder="1" applyAlignment="1">
      <alignment horizontal="center" vertical="center"/>
    </xf>
    <xf numFmtId="0" fontId="19" fillId="0" borderId="8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7" fillId="2" borderId="53" xfId="0" applyFont="1" applyFill="1" applyBorder="1" applyAlignment="1">
      <alignment horizontal="center"/>
    </xf>
    <xf numFmtId="0" fontId="20" fillId="0" borderId="23" xfId="0" applyFont="1" applyBorder="1" applyAlignment="1">
      <alignment horizontal="left" vertical="center" wrapText="1"/>
    </xf>
    <xf numFmtId="0" fontId="14" fillId="0" borderId="25" xfId="0" applyNumberFormat="1" applyFont="1" applyBorder="1" applyAlignment="1">
      <alignment horizontal="center" vertical="center" wrapText="1"/>
    </xf>
    <xf numFmtId="0" fontId="14" fillId="0" borderId="22" xfId="0" applyNumberFormat="1" applyFont="1" applyBorder="1" applyAlignment="1">
      <alignment horizontal="center" vertical="center" wrapText="1"/>
    </xf>
    <xf numFmtId="0" fontId="14" fillId="0" borderId="26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3" borderId="29" xfId="0" applyFont="1" applyFill="1" applyBorder="1"/>
    <xf numFmtId="0" fontId="4" fillId="3" borderId="24" xfId="0" applyFont="1" applyFill="1" applyBorder="1"/>
    <xf numFmtId="0" fontId="4" fillId="0" borderId="55" xfId="0" applyFont="1" applyBorder="1" applyAlignment="1">
      <alignment horizontal="center" vertical="center"/>
    </xf>
    <xf numFmtId="0" fontId="20" fillId="0" borderId="32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3" borderId="37" xfId="0" applyFont="1" applyFill="1" applyBorder="1"/>
    <xf numFmtId="0" fontId="4" fillId="3" borderId="35" xfId="0" applyFont="1" applyFill="1" applyBorder="1"/>
    <xf numFmtId="0" fontId="20" fillId="0" borderId="32" xfId="0" applyFont="1" applyBorder="1" applyAlignment="1">
      <alignment horizontal="left" vertical="center"/>
    </xf>
    <xf numFmtId="0" fontId="16" fillId="2" borderId="58" xfId="0" applyNumberFormat="1" applyFont="1" applyFill="1" applyBorder="1" applyAlignment="1">
      <alignment horizontal="center"/>
    </xf>
    <xf numFmtId="0" fontId="17" fillId="2" borderId="53" xfId="0" applyFont="1" applyFill="1" applyBorder="1"/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21" fillId="0" borderId="0" xfId="0" applyFont="1"/>
    <xf numFmtId="0" fontId="4" fillId="0" borderId="0" xfId="0" applyFont="1"/>
    <xf numFmtId="0" fontId="4" fillId="0" borderId="29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vertical="center" wrapText="1"/>
    </xf>
    <xf numFmtId="0" fontId="14" fillId="0" borderId="25" xfId="0" applyNumberFormat="1" applyFont="1" applyFill="1" applyBorder="1" applyAlignment="1">
      <alignment horizontal="center" vertical="center"/>
    </xf>
    <xf numFmtId="0" fontId="14" fillId="0" borderId="22" xfId="0" applyNumberFormat="1" applyFont="1" applyFill="1" applyBorder="1" applyAlignment="1">
      <alignment horizontal="center" vertical="center"/>
    </xf>
    <xf numFmtId="0" fontId="14" fillId="0" borderId="26" xfId="0" applyNumberFormat="1" applyFont="1" applyFill="1" applyBorder="1" applyAlignment="1">
      <alignment horizontal="center" vertical="center"/>
    </xf>
    <xf numFmtId="0" fontId="15" fillId="0" borderId="26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left"/>
    </xf>
    <xf numFmtId="0" fontId="12" fillId="0" borderId="44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9" fillId="0" borderId="25" xfId="0" applyNumberFormat="1" applyFont="1" applyFill="1" applyBorder="1" applyAlignment="1">
      <alignment horizontal="center" vertical="center" wrapText="1"/>
    </xf>
    <xf numFmtId="0" fontId="19" fillId="0" borderId="22" xfId="0" applyNumberFormat="1" applyFont="1" applyFill="1" applyBorder="1" applyAlignment="1">
      <alignment horizontal="center" vertical="center" wrapText="1"/>
    </xf>
    <xf numFmtId="0" fontId="19" fillId="0" borderId="26" xfId="0" applyNumberFormat="1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4" fillId="3" borderId="24" xfId="0" applyFont="1" applyFill="1" applyBorder="1" applyAlignment="1">
      <alignment horizontal="left" wrapText="1"/>
    </xf>
    <xf numFmtId="0" fontId="4" fillId="3" borderId="37" xfId="0" applyFont="1" applyFill="1" applyBorder="1" applyAlignment="1">
      <alignment horizontal="left" wrapText="1"/>
    </xf>
    <xf numFmtId="0" fontId="22" fillId="0" borderId="0" xfId="0" applyFont="1" applyFill="1" applyAlignment="1">
      <alignment wrapText="1"/>
    </xf>
    <xf numFmtId="0" fontId="4" fillId="3" borderId="29" xfId="0" applyFont="1" applyFill="1" applyBorder="1" applyAlignment="1">
      <alignment wrapText="1"/>
    </xf>
    <xf numFmtId="0" fontId="4" fillId="3" borderId="29" xfId="0" applyFont="1" applyFill="1" applyBorder="1" applyAlignment="1"/>
    <xf numFmtId="0" fontId="0" fillId="0" borderId="0" xfId="0" applyAlignment="1">
      <alignment wrapText="1"/>
    </xf>
    <xf numFmtId="2" fontId="16" fillId="2" borderId="51" xfId="0" applyNumberFormat="1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 vertical="center"/>
    </xf>
    <xf numFmtId="0" fontId="19" fillId="5" borderId="26" xfId="0" applyNumberFormat="1" applyFont="1" applyFill="1" applyBorder="1" applyAlignment="1">
      <alignment horizontal="center" vertical="center" wrapText="1"/>
    </xf>
    <xf numFmtId="0" fontId="14" fillId="5" borderId="26" xfId="0" applyNumberFormat="1" applyFont="1" applyFill="1" applyBorder="1" applyAlignment="1">
      <alignment horizontal="center" vertical="center" wrapText="1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27" xfId="0" applyNumberFormat="1" applyFont="1" applyFill="1" applyBorder="1" applyAlignment="1">
      <alignment horizontal="center" vertical="center"/>
    </xf>
    <xf numFmtId="0" fontId="4" fillId="3" borderId="28" xfId="0" applyNumberFormat="1" applyFont="1" applyFill="1" applyBorder="1" applyAlignment="1">
      <alignment horizontal="center" vertical="center"/>
    </xf>
    <xf numFmtId="0" fontId="4" fillId="3" borderId="29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/>
    </xf>
    <xf numFmtId="0" fontId="16" fillId="2" borderId="50" xfId="0" applyFont="1" applyFill="1" applyBorder="1" applyAlignment="1">
      <alignment horizontal="center"/>
    </xf>
    <xf numFmtId="0" fontId="10" fillId="4" borderId="5" xfId="0" applyNumberFormat="1" applyFont="1" applyFill="1" applyBorder="1" applyAlignment="1">
      <alignment horizontal="center" vertical="center" wrapText="1"/>
    </xf>
    <xf numFmtId="0" fontId="10" fillId="4" borderId="8" xfId="0" applyNumberFormat="1" applyFont="1" applyFill="1" applyBorder="1" applyAlignment="1">
      <alignment horizontal="center" vertical="center" wrapText="1"/>
    </xf>
    <xf numFmtId="0" fontId="10" fillId="4" borderId="38" xfId="0" applyNumberFormat="1" applyFont="1" applyFill="1" applyBorder="1" applyAlignment="1">
      <alignment horizontal="center" vertical="center" wrapText="1"/>
    </xf>
    <xf numFmtId="0" fontId="10" fillId="4" borderId="41" xfId="0" applyNumberFormat="1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center" vertical="center" wrapText="1"/>
    </xf>
    <xf numFmtId="0" fontId="10" fillId="4" borderId="7" xfId="0" applyNumberFormat="1" applyFont="1" applyFill="1" applyBorder="1" applyAlignment="1">
      <alignment horizontal="center" vertical="center" wrapText="1"/>
    </xf>
    <xf numFmtId="0" fontId="10" fillId="4" borderId="18" xfId="0" applyNumberFormat="1" applyFont="1" applyFill="1" applyBorder="1" applyAlignment="1">
      <alignment horizontal="center" vertical="center" wrapText="1"/>
    </xf>
    <xf numFmtId="0" fontId="10" fillId="4" borderId="39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2" borderId="3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7" fillId="2" borderId="14" xfId="0" applyNumberFormat="1" applyFont="1" applyFill="1" applyBorder="1" applyAlignment="1">
      <alignment horizontal="center" vertical="center" wrapText="1"/>
    </xf>
    <xf numFmtId="0" fontId="7" fillId="2" borderId="34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7" fillId="3" borderId="25" xfId="0" applyNumberFormat="1" applyFont="1" applyFill="1" applyBorder="1" applyAlignment="1">
      <alignment horizontal="center" vertical="center" wrapText="1"/>
    </xf>
    <xf numFmtId="0" fontId="7" fillId="3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zoomScaleNormal="100" workbookViewId="0">
      <selection activeCell="B48" sqref="B48"/>
    </sheetView>
  </sheetViews>
  <sheetFormatPr defaultColWidth="9.140625" defaultRowHeight="15" x14ac:dyDescent="0.25"/>
  <cols>
    <col min="1" max="1" width="4.5703125" customWidth="1"/>
    <col min="2" max="2" width="36.140625" style="56" customWidth="1"/>
    <col min="3" max="16" width="10.7109375" style="57" customWidth="1"/>
    <col min="17" max="17" width="10.7109375" customWidth="1"/>
    <col min="18" max="18" width="19.7109375" customWidth="1"/>
    <col min="19" max="19" width="23.42578125" style="58" hidden="1" customWidth="1"/>
    <col min="20" max="20" width="24.85546875" style="58" hidden="1" customWidth="1"/>
    <col min="21" max="21" width="14" customWidth="1"/>
  </cols>
  <sheetData>
    <row r="1" spans="1:20" ht="30" customHeight="1" thickTop="1" thickBot="1" x14ac:dyDescent="0.35">
      <c r="A1" s="201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3"/>
    </row>
    <row r="2" spans="1:20" ht="30.75" customHeight="1" x14ac:dyDescent="0.3">
      <c r="A2" s="204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6"/>
    </row>
    <row r="3" spans="1:20" ht="30" customHeight="1" thickBot="1" x14ac:dyDescent="0.35">
      <c r="A3" s="207" t="s">
        <v>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9"/>
    </row>
    <row r="4" spans="1:20" ht="30.75" customHeight="1" x14ac:dyDescent="0.25">
      <c r="A4" s="210" t="s">
        <v>201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2" t="s">
        <v>3</v>
      </c>
      <c r="M4" s="212"/>
      <c r="N4" s="212"/>
      <c r="O4" s="212"/>
      <c r="P4" s="212"/>
      <c r="Q4" s="212"/>
      <c r="R4" s="213" t="s">
        <v>202</v>
      </c>
      <c r="S4" s="214"/>
      <c r="T4" s="215"/>
    </row>
    <row r="5" spans="1:20" ht="30" customHeight="1" thickBot="1" x14ac:dyDescent="0.3">
      <c r="A5" s="164" t="s">
        <v>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 t="s">
        <v>5</v>
      </c>
      <c r="M5" s="165"/>
      <c r="N5" s="165"/>
      <c r="O5" s="165"/>
      <c r="P5" s="165"/>
      <c r="Q5" s="165"/>
      <c r="R5" s="166" t="s">
        <v>6</v>
      </c>
      <c r="S5" s="167"/>
      <c r="T5" s="168"/>
    </row>
    <row r="6" spans="1:20" ht="15.75" customHeight="1" x14ac:dyDescent="0.25">
      <c r="A6" s="169" t="s">
        <v>7</v>
      </c>
      <c r="B6" s="172" t="s">
        <v>8</v>
      </c>
      <c r="C6" s="175" t="s">
        <v>9</v>
      </c>
      <c r="D6" s="176"/>
      <c r="E6" s="177"/>
      <c r="F6" s="178" t="s">
        <v>10</v>
      </c>
      <c r="G6" s="178" t="s">
        <v>11</v>
      </c>
      <c r="H6" s="181" t="s">
        <v>12</v>
      </c>
      <c r="I6" s="182"/>
      <c r="J6" s="182"/>
      <c r="K6" s="182"/>
      <c r="L6" s="182"/>
      <c r="M6" s="182"/>
      <c r="N6" s="182"/>
      <c r="O6" s="182"/>
      <c r="P6" s="182"/>
      <c r="Q6" s="183"/>
      <c r="R6" s="184" t="s">
        <v>13</v>
      </c>
      <c r="S6" s="187" t="s">
        <v>14</v>
      </c>
      <c r="T6" s="190" t="s">
        <v>15</v>
      </c>
    </row>
    <row r="7" spans="1:20" ht="36" customHeight="1" x14ac:dyDescent="0.25">
      <c r="A7" s="170"/>
      <c r="B7" s="173"/>
      <c r="C7" s="193" t="s">
        <v>9</v>
      </c>
      <c r="D7" s="195" t="s">
        <v>16</v>
      </c>
      <c r="E7" s="197" t="s">
        <v>17</v>
      </c>
      <c r="F7" s="179"/>
      <c r="G7" s="179"/>
      <c r="H7" s="199" t="s">
        <v>18</v>
      </c>
      <c r="I7" s="136" t="s">
        <v>19</v>
      </c>
      <c r="J7" s="136"/>
      <c r="K7" s="136"/>
      <c r="L7" s="137" t="s">
        <v>20</v>
      </c>
      <c r="M7" s="138"/>
      <c r="N7" s="139"/>
      <c r="O7" s="140" t="s">
        <v>21</v>
      </c>
      <c r="P7" s="140"/>
      <c r="Q7" s="141"/>
      <c r="R7" s="185"/>
      <c r="S7" s="188"/>
      <c r="T7" s="191"/>
    </row>
    <row r="8" spans="1:20" s="4" customFormat="1" ht="42" customHeight="1" thickBot="1" x14ac:dyDescent="0.3">
      <c r="A8" s="171"/>
      <c r="B8" s="174"/>
      <c r="C8" s="194"/>
      <c r="D8" s="196"/>
      <c r="E8" s="198"/>
      <c r="F8" s="180"/>
      <c r="G8" s="180"/>
      <c r="H8" s="200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86"/>
      <c r="S8" s="189"/>
      <c r="T8" s="192"/>
    </row>
    <row r="9" spans="1:20" s="9" customFormat="1" ht="15" customHeight="1" x14ac:dyDescent="0.25">
      <c r="A9" s="148">
        <v>1</v>
      </c>
      <c r="B9" s="150">
        <v>2</v>
      </c>
      <c r="C9" s="152">
        <v>3</v>
      </c>
      <c r="D9" s="5">
        <v>4</v>
      </c>
      <c r="E9" s="6">
        <v>5</v>
      </c>
      <c r="F9" s="7">
        <v>6</v>
      </c>
      <c r="G9" s="154">
        <v>7</v>
      </c>
      <c r="H9" s="8">
        <v>8</v>
      </c>
      <c r="I9" s="144">
        <v>9</v>
      </c>
      <c r="J9" s="146">
        <v>10</v>
      </c>
      <c r="K9" s="144">
        <v>11</v>
      </c>
      <c r="L9" s="144">
        <v>12</v>
      </c>
      <c r="M9" s="146">
        <v>13</v>
      </c>
      <c r="N9" s="144">
        <v>14</v>
      </c>
      <c r="O9" s="144">
        <v>15</v>
      </c>
      <c r="P9" s="144">
        <v>16</v>
      </c>
      <c r="Q9" s="156">
        <v>17</v>
      </c>
      <c r="R9" s="158">
        <v>18</v>
      </c>
      <c r="S9" s="160">
        <v>19</v>
      </c>
      <c r="T9" s="162">
        <v>20</v>
      </c>
    </row>
    <row r="10" spans="1:20" s="4" customFormat="1" ht="43.5" customHeight="1" thickBot="1" x14ac:dyDescent="0.3">
      <c r="A10" s="149"/>
      <c r="B10" s="151"/>
      <c r="C10" s="153"/>
      <c r="D10" s="10" t="s">
        <v>29</v>
      </c>
      <c r="E10" s="11" t="s">
        <v>30</v>
      </c>
      <c r="F10" s="12" t="s">
        <v>31</v>
      </c>
      <c r="G10" s="155"/>
      <c r="H10" s="13" t="s">
        <v>32</v>
      </c>
      <c r="I10" s="145"/>
      <c r="J10" s="147"/>
      <c r="K10" s="145"/>
      <c r="L10" s="145"/>
      <c r="M10" s="147"/>
      <c r="N10" s="145"/>
      <c r="O10" s="145"/>
      <c r="P10" s="145"/>
      <c r="Q10" s="157"/>
      <c r="R10" s="159"/>
      <c r="S10" s="161"/>
      <c r="T10" s="163"/>
    </row>
    <row r="11" spans="1:20" s="4" customFormat="1" ht="31.5" customHeight="1" x14ac:dyDescent="0.25">
      <c r="A11" s="14">
        <v>1</v>
      </c>
      <c r="B11" s="15" t="s">
        <v>33</v>
      </c>
      <c r="C11" s="16"/>
      <c r="D11" s="17">
        <f t="shared" ref="D11:D42" si="0">(J11+K11+M11+N11)*C11/F11</f>
        <v>0</v>
      </c>
      <c r="E11" s="18">
        <f t="shared" ref="E11:E42" si="1">(I11-K11+L11-N11+O11)*C11/F11</f>
        <v>0</v>
      </c>
      <c r="F11" s="19">
        <f t="shared" ref="F11:F42" si="2">G11+H11</f>
        <v>2</v>
      </c>
      <c r="G11" s="20"/>
      <c r="H11" s="21">
        <f t="shared" ref="H11:H42" si="3">I11+L11+O11</f>
        <v>2</v>
      </c>
      <c r="I11" s="22">
        <v>2</v>
      </c>
      <c r="J11" s="22"/>
      <c r="K11" s="22"/>
      <c r="L11" s="22"/>
      <c r="M11" s="22"/>
      <c r="N11" s="22"/>
      <c r="O11" s="22"/>
      <c r="P11" s="22"/>
      <c r="Q11" s="23"/>
      <c r="R11" s="24"/>
      <c r="S11" s="25" t="s">
        <v>34</v>
      </c>
      <c r="T11" s="26"/>
    </row>
    <row r="12" spans="1:20" s="4" customFormat="1" ht="24.95" customHeight="1" x14ac:dyDescent="0.25">
      <c r="A12" s="14">
        <v>2</v>
      </c>
      <c r="B12" s="15" t="s">
        <v>35</v>
      </c>
      <c r="C12" s="16">
        <v>3</v>
      </c>
      <c r="D12" s="17">
        <f t="shared" si="0"/>
        <v>0</v>
      </c>
      <c r="E12" s="18">
        <f t="shared" si="1"/>
        <v>2</v>
      </c>
      <c r="F12" s="19">
        <f t="shared" si="2"/>
        <v>90</v>
      </c>
      <c r="G12" s="20">
        <v>30</v>
      </c>
      <c r="H12" s="21">
        <f t="shared" si="3"/>
        <v>60</v>
      </c>
      <c r="I12" s="22">
        <v>30</v>
      </c>
      <c r="J12" s="22"/>
      <c r="K12" s="22"/>
      <c r="L12" s="22"/>
      <c r="M12" s="22"/>
      <c r="N12" s="22"/>
      <c r="O12" s="22">
        <v>30</v>
      </c>
      <c r="P12" s="22"/>
      <c r="Q12" s="23" t="s">
        <v>36</v>
      </c>
      <c r="R12" s="24" t="s">
        <v>37</v>
      </c>
      <c r="S12" s="25" t="s">
        <v>188</v>
      </c>
      <c r="T12" s="26" t="s">
        <v>196</v>
      </c>
    </row>
    <row r="13" spans="1:20" s="4" customFormat="1" ht="24.95" customHeight="1" x14ac:dyDescent="0.25">
      <c r="A13" s="14">
        <v>3</v>
      </c>
      <c r="B13" s="15" t="s">
        <v>38</v>
      </c>
      <c r="C13" s="16">
        <v>2</v>
      </c>
      <c r="D13" s="17">
        <f t="shared" si="0"/>
        <v>0</v>
      </c>
      <c r="E13" s="18">
        <f t="shared" si="1"/>
        <v>1.4</v>
      </c>
      <c r="F13" s="19">
        <f t="shared" si="2"/>
        <v>50</v>
      </c>
      <c r="G13" s="20">
        <v>15</v>
      </c>
      <c r="H13" s="21">
        <f t="shared" si="3"/>
        <v>35</v>
      </c>
      <c r="I13" s="22">
        <v>20</v>
      </c>
      <c r="J13" s="22"/>
      <c r="K13" s="22"/>
      <c r="L13" s="22"/>
      <c r="M13" s="22"/>
      <c r="N13" s="22"/>
      <c r="O13" s="22">
        <v>15</v>
      </c>
      <c r="P13" s="22"/>
      <c r="Q13" s="23" t="s">
        <v>39</v>
      </c>
      <c r="R13" s="24" t="s">
        <v>37</v>
      </c>
      <c r="S13" s="25" t="s">
        <v>48</v>
      </c>
      <c r="T13" s="26" t="s">
        <v>60</v>
      </c>
    </row>
    <row r="14" spans="1:20" s="4" customFormat="1" ht="24.95" customHeight="1" x14ac:dyDescent="0.25">
      <c r="A14" s="14">
        <v>4</v>
      </c>
      <c r="B14" s="15" t="s">
        <v>40</v>
      </c>
      <c r="C14" s="16">
        <v>2</v>
      </c>
      <c r="D14" s="17">
        <f t="shared" si="0"/>
        <v>0</v>
      </c>
      <c r="E14" s="18">
        <f t="shared" si="1"/>
        <v>1.4</v>
      </c>
      <c r="F14" s="19">
        <f t="shared" si="2"/>
        <v>50</v>
      </c>
      <c r="G14" s="20">
        <v>15</v>
      </c>
      <c r="H14" s="21">
        <f t="shared" si="3"/>
        <v>35</v>
      </c>
      <c r="I14" s="22">
        <v>15</v>
      </c>
      <c r="J14" s="22"/>
      <c r="K14" s="22"/>
      <c r="L14" s="22"/>
      <c r="M14" s="22"/>
      <c r="N14" s="22"/>
      <c r="O14" s="22">
        <v>20</v>
      </c>
      <c r="P14" s="22"/>
      <c r="Q14" s="23" t="s">
        <v>39</v>
      </c>
      <c r="R14" s="24" t="s">
        <v>41</v>
      </c>
      <c r="S14" s="25" t="s">
        <v>42</v>
      </c>
      <c r="T14" s="26" t="s">
        <v>43</v>
      </c>
    </row>
    <row r="15" spans="1:20" s="4" customFormat="1" ht="24.95" customHeight="1" x14ac:dyDescent="0.25">
      <c r="A15" s="14">
        <v>5</v>
      </c>
      <c r="B15" s="15" t="s">
        <v>44</v>
      </c>
      <c r="C15" s="16"/>
      <c r="D15" s="17">
        <f t="shared" si="0"/>
        <v>0</v>
      </c>
      <c r="E15" s="18">
        <f t="shared" si="1"/>
        <v>0</v>
      </c>
      <c r="F15" s="19">
        <f t="shared" si="2"/>
        <v>4</v>
      </c>
      <c r="G15" s="20"/>
      <c r="H15" s="21">
        <f t="shared" si="3"/>
        <v>4</v>
      </c>
      <c r="I15" s="22">
        <v>4</v>
      </c>
      <c r="J15" s="22"/>
      <c r="K15" s="22">
        <v>4</v>
      </c>
      <c r="L15" s="22"/>
      <c r="M15" s="22"/>
      <c r="N15" s="22"/>
      <c r="O15" s="22"/>
      <c r="P15" s="22"/>
      <c r="Q15" s="23"/>
      <c r="R15" s="24"/>
      <c r="S15" s="25" t="s">
        <v>45</v>
      </c>
      <c r="T15" s="26" t="s">
        <v>46</v>
      </c>
    </row>
    <row r="16" spans="1:20" s="4" customFormat="1" ht="24.95" customHeight="1" x14ac:dyDescent="0.25">
      <c r="A16" s="14">
        <v>6</v>
      </c>
      <c r="B16" s="15" t="s">
        <v>47</v>
      </c>
      <c r="C16" s="16">
        <v>2</v>
      </c>
      <c r="D16" s="17">
        <f t="shared" si="0"/>
        <v>0.8</v>
      </c>
      <c r="E16" s="18">
        <f t="shared" si="1"/>
        <v>0.8</v>
      </c>
      <c r="F16" s="19">
        <f t="shared" si="2"/>
        <v>50</v>
      </c>
      <c r="G16" s="20">
        <v>15</v>
      </c>
      <c r="H16" s="21">
        <f t="shared" si="3"/>
        <v>35</v>
      </c>
      <c r="I16" s="22">
        <v>20</v>
      </c>
      <c r="J16" s="22">
        <v>5</v>
      </c>
      <c r="K16" s="22">
        <v>15</v>
      </c>
      <c r="L16" s="22"/>
      <c r="M16" s="22"/>
      <c r="N16" s="22"/>
      <c r="O16" s="22">
        <v>15</v>
      </c>
      <c r="P16" s="22"/>
      <c r="Q16" s="23" t="s">
        <v>36</v>
      </c>
      <c r="R16" s="24" t="s">
        <v>37</v>
      </c>
      <c r="S16" s="25" t="s">
        <v>48</v>
      </c>
      <c r="T16" s="26" t="s">
        <v>49</v>
      </c>
    </row>
    <row r="17" spans="1:20" s="4" customFormat="1" ht="24.95" customHeight="1" x14ac:dyDescent="0.25">
      <c r="A17" s="14">
        <v>7</v>
      </c>
      <c r="B17" s="27" t="s">
        <v>50</v>
      </c>
      <c r="C17" s="16">
        <v>2</v>
      </c>
      <c r="D17" s="17">
        <f t="shared" si="0"/>
        <v>0</v>
      </c>
      <c r="E17" s="18">
        <f t="shared" si="1"/>
        <v>1.4</v>
      </c>
      <c r="F17" s="19">
        <f t="shared" si="2"/>
        <v>50</v>
      </c>
      <c r="G17" s="20">
        <v>15</v>
      </c>
      <c r="H17" s="21">
        <f t="shared" si="3"/>
        <v>35</v>
      </c>
      <c r="I17" s="22">
        <v>20</v>
      </c>
      <c r="J17" s="22"/>
      <c r="K17" s="22"/>
      <c r="L17" s="22"/>
      <c r="M17" s="22"/>
      <c r="N17" s="22"/>
      <c r="O17" s="22">
        <v>15</v>
      </c>
      <c r="P17" s="22"/>
      <c r="Q17" s="23" t="s">
        <v>39</v>
      </c>
      <c r="R17" s="24" t="s">
        <v>41</v>
      </c>
      <c r="S17" s="25" t="s">
        <v>48</v>
      </c>
      <c r="T17" s="26" t="s">
        <v>49</v>
      </c>
    </row>
    <row r="18" spans="1:20" s="4" customFormat="1" ht="24.95" customHeight="1" x14ac:dyDescent="0.25">
      <c r="A18" s="14">
        <v>8</v>
      </c>
      <c r="B18" s="27" t="s">
        <v>51</v>
      </c>
      <c r="C18" s="16">
        <v>1</v>
      </c>
      <c r="D18" s="17">
        <f t="shared" si="0"/>
        <v>0</v>
      </c>
      <c r="E18" s="18">
        <f t="shared" si="1"/>
        <v>0.6</v>
      </c>
      <c r="F18" s="19">
        <f t="shared" si="2"/>
        <v>25</v>
      </c>
      <c r="G18" s="20">
        <v>10</v>
      </c>
      <c r="H18" s="21">
        <f t="shared" si="3"/>
        <v>15</v>
      </c>
      <c r="I18" s="22"/>
      <c r="J18" s="22"/>
      <c r="K18" s="22"/>
      <c r="L18" s="22"/>
      <c r="M18" s="22"/>
      <c r="N18" s="22"/>
      <c r="O18" s="22">
        <v>15</v>
      </c>
      <c r="P18" s="22"/>
      <c r="Q18" s="23"/>
      <c r="R18" s="24" t="s">
        <v>41</v>
      </c>
      <c r="S18" s="25"/>
      <c r="T18" s="26"/>
    </row>
    <row r="19" spans="1:20" ht="24.95" customHeight="1" x14ac:dyDescent="0.25">
      <c r="A19" s="28">
        <v>9</v>
      </c>
      <c r="B19" s="29" t="s">
        <v>52</v>
      </c>
      <c r="C19" s="30">
        <v>1</v>
      </c>
      <c r="D19" s="17">
        <f t="shared" si="0"/>
        <v>0</v>
      </c>
      <c r="E19" s="18">
        <f t="shared" si="1"/>
        <v>0.6</v>
      </c>
      <c r="F19" s="19">
        <f t="shared" si="2"/>
        <v>25</v>
      </c>
      <c r="G19" s="31">
        <v>10</v>
      </c>
      <c r="H19" s="21">
        <f t="shared" si="3"/>
        <v>15</v>
      </c>
      <c r="I19" s="32"/>
      <c r="J19" s="32"/>
      <c r="K19" s="32"/>
      <c r="L19" s="32"/>
      <c r="M19" s="32"/>
      <c r="N19" s="32"/>
      <c r="O19" s="32">
        <v>15</v>
      </c>
      <c r="P19" s="32"/>
      <c r="Q19" s="33"/>
      <c r="R19" s="34" t="s">
        <v>41</v>
      </c>
      <c r="S19" s="35"/>
      <c r="T19" s="36"/>
    </row>
    <row r="20" spans="1:20" ht="24.95" customHeight="1" x14ac:dyDescent="0.25">
      <c r="A20" s="28">
        <v>10</v>
      </c>
      <c r="B20" s="37" t="s">
        <v>53</v>
      </c>
      <c r="C20" s="30">
        <v>2</v>
      </c>
      <c r="D20" s="17">
        <f t="shared" si="0"/>
        <v>0.2</v>
      </c>
      <c r="E20" s="18">
        <f t="shared" si="1"/>
        <v>1.2</v>
      </c>
      <c r="F20" s="19">
        <f t="shared" si="2"/>
        <v>50</v>
      </c>
      <c r="G20" s="31">
        <v>15</v>
      </c>
      <c r="H20" s="21">
        <f t="shared" si="3"/>
        <v>35</v>
      </c>
      <c r="I20" s="32">
        <v>15</v>
      </c>
      <c r="J20" s="32"/>
      <c r="K20" s="32">
        <v>5</v>
      </c>
      <c r="L20" s="32"/>
      <c r="M20" s="32"/>
      <c r="N20" s="32"/>
      <c r="O20" s="32">
        <v>20</v>
      </c>
      <c r="P20" s="32"/>
      <c r="Q20" s="33" t="s">
        <v>39</v>
      </c>
      <c r="R20" s="34" t="s">
        <v>41</v>
      </c>
      <c r="S20" s="35" t="s">
        <v>54</v>
      </c>
      <c r="T20" s="36" t="s">
        <v>55</v>
      </c>
    </row>
    <row r="21" spans="1:20" ht="24.95" customHeight="1" x14ac:dyDescent="0.25">
      <c r="A21" s="28">
        <v>11</v>
      </c>
      <c r="B21" s="38" t="s">
        <v>56</v>
      </c>
      <c r="C21" s="30">
        <v>3</v>
      </c>
      <c r="D21" s="17">
        <f t="shared" si="0"/>
        <v>0</v>
      </c>
      <c r="E21" s="18">
        <f t="shared" si="1"/>
        <v>2.2222222222222223</v>
      </c>
      <c r="F21" s="19">
        <f t="shared" si="2"/>
        <v>81</v>
      </c>
      <c r="G21" s="31">
        <v>21</v>
      </c>
      <c r="H21" s="21">
        <f t="shared" si="3"/>
        <v>60</v>
      </c>
      <c r="I21" s="32"/>
      <c r="J21" s="32"/>
      <c r="K21" s="32"/>
      <c r="L21" s="32"/>
      <c r="M21" s="32"/>
      <c r="N21" s="32"/>
      <c r="O21" s="32">
        <v>60</v>
      </c>
      <c r="P21" s="32"/>
      <c r="Q21" s="33"/>
      <c r="R21" s="34" t="s">
        <v>41</v>
      </c>
      <c r="S21" s="35" t="s">
        <v>57</v>
      </c>
      <c r="T21" s="36" t="s">
        <v>58</v>
      </c>
    </row>
    <row r="22" spans="1:20" ht="24.95" customHeight="1" x14ac:dyDescent="0.25">
      <c r="A22" s="28">
        <v>12</v>
      </c>
      <c r="B22" s="38" t="s">
        <v>59</v>
      </c>
      <c r="C22" s="39">
        <v>4</v>
      </c>
      <c r="D22" s="17">
        <f t="shared" si="0"/>
        <v>0</v>
      </c>
      <c r="E22" s="18">
        <f t="shared" si="1"/>
        <v>2.72</v>
      </c>
      <c r="F22" s="19">
        <f t="shared" si="2"/>
        <v>100</v>
      </c>
      <c r="G22" s="43">
        <v>32</v>
      </c>
      <c r="H22" s="21">
        <f t="shared" si="3"/>
        <v>68</v>
      </c>
      <c r="I22" s="45">
        <v>38</v>
      </c>
      <c r="J22" s="45"/>
      <c r="K22" s="45"/>
      <c r="L22" s="45"/>
      <c r="M22" s="45"/>
      <c r="N22" s="45"/>
      <c r="O22" s="45">
        <v>30</v>
      </c>
      <c r="P22" s="45"/>
      <c r="Q22" s="46" t="s">
        <v>36</v>
      </c>
      <c r="R22" s="34" t="s">
        <v>37</v>
      </c>
      <c r="S22" s="35" t="s">
        <v>48</v>
      </c>
      <c r="T22" s="36" t="s">
        <v>60</v>
      </c>
    </row>
    <row r="23" spans="1:20" ht="30.75" customHeight="1" x14ac:dyDescent="0.25">
      <c r="A23" s="28">
        <v>13</v>
      </c>
      <c r="B23" s="15" t="s">
        <v>61</v>
      </c>
      <c r="C23" s="39">
        <v>1</v>
      </c>
      <c r="D23" s="17">
        <f t="shared" si="0"/>
        <v>0</v>
      </c>
      <c r="E23" s="18">
        <f t="shared" si="1"/>
        <v>0.4</v>
      </c>
      <c r="F23" s="19">
        <f t="shared" si="2"/>
        <v>25</v>
      </c>
      <c r="G23" s="43">
        <v>15</v>
      </c>
      <c r="H23" s="21">
        <f t="shared" si="3"/>
        <v>10</v>
      </c>
      <c r="I23" s="45"/>
      <c r="J23" s="45"/>
      <c r="K23" s="45"/>
      <c r="L23" s="45"/>
      <c r="M23" s="45"/>
      <c r="N23" s="45"/>
      <c r="O23" s="45">
        <v>10</v>
      </c>
      <c r="P23" s="47"/>
      <c r="Q23" s="46" t="s">
        <v>36</v>
      </c>
      <c r="R23" s="34" t="s">
        <v>41</v>
      </c>
      <c r="S23" s="35" t="s">
        <v>62</v>
      </c>
      <c r="T23" s="36" t="s">
        <v>63</v>
      </c>
    </row>
    <row r="24" spans="1:20" ht="25.5" customHeight="1" x14ac:dyDescent="0.25">
      <c r="A24" s="28">
        <v>14</v>
      </c>
      <c r="B24" s="15" t="s">
        <v>64</v>
      </c>
      <c r="C24" s="39">
        <v>2</v>
      </c>
      <c r="D24" s="17">
        <f t="shared" si="0"/>
        <v>0</v>
      </c>
      <c r="E24" s="18">
        <f t="shared" si="1"/>
        <v>1.4</v>
      </c>
      <c r="F24" s="19">
        <f t="shared" si="2"/>
        <v>50</v>
      </c>
      <c r="G24" s="43">
        <v>15</v>
      </c>
      <c r="H24" s="21">
        <f t="shared" si="3"/>
        <v>35</v>
      </c>
      <c r="I24" s="45">
        <v>15</v>
      </c>
      <c r="J24" s="45"/>
      <c r="K24" s="45"/>
      <c r="L24" s="45">
        <v>20</v>
      </c>
      <c r="M24" s="45"/>
      <c r="N24" s="45"/>
      <c r="O24" s="45"/>
      <c r="P24" s="47"/>
      <c r="Q24" s="46" t="s">
        <v>65</v>
      </c>
      <c r="R24" s="34" t="s">
        <v>41</v>
      </c>
      <c r="S24" s="35" t="s">
        <v>66</v>
      </c>
      <c r="T24" s="36" t="s">
        <v>67</v>
      </c>
    </row>
    <row r="25" spans="1:20" ht="36.75" customHeight="1" x14ac:dyDescent="0.25">
      <c r="A25" s="28">
        <v>15</v>
      </c>
      <c r="B25" s="15" t="s">
        <v>68</v>
      </c>
      <c r="C25" s="39">
        <v>2</v>
      </c>
      <c r="D25" s="17">
        <f t="shared" si="0"/>
        <v>0</v>
      </c>
      <c r="E25" s="18">
        <f t="shared" si="1"/>
        <v>1.4</v>
      </c>
      <c r="F25" s="19">
        <f t="shared" si="2"/>
        <v>50</v>
      </c>
      <c r="G25" s="43">
        <v>15</v>
      </c>
      <c r="H25" s="21">
        <f t="shared" si="3"/>
        <v>35</v>
      </c>
      <c r="I25" s="45">
        <v>20</v>
      </c>
      <c r="J25" s="45"/>
      <c r="K25" s="45"/>
      <c r="L25" s="45"/>
      <c r="M25" s="45"/>
      <c r="N25" s="45"/>
      <c r="O25" s="45">
        <v>15</v>
      </c>
      <c r="P25" s="47"/>
      <c r="Q25" s="46" t="s">
        <v>39</v>
      </c>
      <c r="R25" s="34" t="s">
        <v>41</v>
      </c>
      <c r="S25" s="48" t="s">
        <v>69</v>
      </c>
      <c r="T25" s="126" t="s">
        <v>70</v>
      </c>
    </row>
    <row r="26" spans="1:20" ht="19.5" customHeight="1" x14ac:dyDescent="0.25">
      <c r="A26" s="28">
        <v>16</v>
      </c>
      <c r="B26" s="15" t="s">
        <v>71</v>
      </c>
      <c r="C26" s="39"/>
      <c r="D26" s="17">
        <f t="shared" si="0"/>
        <v>0</v>
      </c>
      <c r="E26" s="18">
        <f t="shared" si="1"/>
        <v>0</v>
      </c>
      <c r="F26" s="19">
        <f t="shared" si="2"/>
        <v>2</v>
      </c>
      <c r="G26" s="43"/>
      <c r="H26" s="21">
        <f t="shared" si="3"/>
        <v>2</v>
      </c>
      <c r="I26" s="45">
        <v>2</v>
      </c>
      <c r="J26" s="45"/>
      <c r="K26" s="45">
        <v>2</v>
      </c>
      <c r="L26" s="45"/>
      <c r="M26" s="45"/>
      <c r="N26" s="45"/>
      <c r="O26" s="45"/>
      <c r="P26" s="47"/>
      <c r="Q26" s="46" t="s">
        <v>65</v>
      </c>
      <c r="R26" s="34"/>
      <c r="S26" s="35" t="s">
        <v>72</v>
      </c>
      <c r="T26" s="36" t="s">
        <v>73</v>
      </c>
    </row>
    <row r="27" spans="1:20" ht="18.75" customHeight="1" x14ac:dyDescent="0.25">
      <c r="A27" s="28">
        <v>17</v>
      </c>
      <c r="B27" s="15" t="s">
        <v>74</v>
      </c>
      <c r="C27" s="39">
        <v>2</v>
      </c>
      <c r="D27" s="17">
        <f t="shared" si="0"/>
        <v>0</v>
      </c>
      <c r="E27" s="18">
        <f t="shared" si="1"/>
        <v>1.4</v>
      </c>
      <c r="F27" s="19">
        <f t="shared" si="2"/>
        <v>50</v>
      </c>
      <c r="G27" s="43">
        <v>15</v>
      </c>
      <c r="H27" s="21">
        <f t="shared" si="3"/>
        <v>35</v>
      </c>
      <c r="I27" s="45">
        <v>20</v>
      </c>
      <c r="J27" s="45"/>
      <c r="K27" s="45"/>
      <c r="L27" s="45">
        <v>15</v>
      </c>
      <c r="M27" s="45"/>
      <c r="N27" s="45"/>
      <c r="O27" s="45"/>
      <c r="P27" s="47"/>
      <c r="Q27" s="46" t="s">
        <v>65</v>
      </c>
      <c r="R27" s="34" t="s">
        <v>41</v>
      </c>
      <c r="S27" s="35" t="s">
        <v>75</v>
      </c>
      <c r="T27" s="36" t="s">
        <v>76</v>
      </c>
    </row>
    <row r="28" spans="1:20" ht="21" customHeight="1" x14ac:dyDescent="0.25">
      <c r="A28" s="28">
        <v>18</v>
      </c>
      <c r="B28" s="15" t="s">
        <v>77</v>
      </c>
      <c r="C28" s="39">
        <v>2</v>
      </c>
      <c r="D28" s="17">
        <f t="shared" si="0"/>
        <v>0</v>
      </c>
      <c r="E28" s="18">
        <f t="shared" si="1"/>
        <v>2</v>
      </c>
      <c r="F28" s="19">
        <f t="shared" si="2"/>
        <v>60</v>
      </c>
      <c r="G28" s="43"/>
      <c r="H28" s="21">
        <f t="shared" si="3"/>
        <v>60</v>
      </c>
      <c r="I28" s="45"/>
      <c r="J28" s="45"/>
      <c r="K28" s="45"/>
      <c r="L28" s="45"/>
      <c r="M28" s="45"/>
      <c r="N28" s="45"/>
      <c r="O28" s="45">
        <v>60</v>
      </c>
      <c r="P28" s="47"/>
      <c r="Q28" s="46"/>
      <c r="R28" s="34" t="s">
        <v>41</v>
      </c>
      <c r="S28" s="35" t="s">
        <v>78</v>
      </c>
      <c r="T28" s="36" t="s">
        <v>79</v>
      </c>
    </row>
    <row r="29" spans="1:20" ht="27" customHeight="1" x14ac:dyDescent="0.25">
      <c r="A29" s="28">
        <v>19</v>
      </c>
      <c r="B29" s="15" t="s">
        <v>80</v>
      </c>
      <c r="C29" s="39">
        <v>3</v>
      </c>
      <c r="D29" s="17">
        <f t="shared" si="0"/>
        <v>0.6</v>
      </c>
      <c r="E29" s="18">
        <f t="shared" si="1"/>
        <v>1.4</v>
      </c>
      <c r="F29" s="19">
        <f t="shared" si="2"/>
        <v>75</v>
      </c>
      <c r="G29" s="43">
        <v>25</v>
      </c>
      <c r="H29" s="21">
        <f t="shared" si="3"/>
        <v>50</v>
      </c>
      <c r="I29" s="45">
        <v>15</v>
      </c>
      <c r="J29" s="45"/>
      <c r="K29" s="45">
        <v>15</v>
      </c>
      <c r="L29" s="45"/>
      <c r="M29" s="45"/>
      <c r="N29" s="45"/>
      <c r="O29" s="45">
        <v>35</v>
      </c>
      <c r="P29" s="47"/>
      <c r="Q29" s="46" t="s">
        <v>36</v>
      </c>
      <c r="R29" s="34" t="s">
        <v>41</v>
      </c>
      <c r="S29" s="35" t="s">
        <v>48</v>
      </c>
      <c r="T29" s="36" t="s">
        <v>81</v>
      </c>
    </row>
    <row r="30" spans="1:20" ht="19.5" customHeight="1" x14ac:dyDescent="0.25">
      <c r="A30" s="28">
        <v>20</v>
      </c>
      <c r="B30" s="15" t="s">
        <v>82</v>
      </c>
      <c r="C30" s="39">
        <v>4</v>
      </c>
      <c r="D30" s="17">
        <f t="shared" si="0"/>
        <v>0</v>
      </c>
      <c r="E30" s="18">
        <f t="shared" si="1"/>
        <v>2.72</v>
      </c>
      <c r="F30" s="19">
        <f t="shared" si="2"/>
        <v>100</v>
      </c>
      <c r="G30" s="43">
        <v>32</v>
      </c>
      <c r="H30" s="21">
        <f t="shared" si="3"/>
        <v>68</v>
      </c>
      <c r="I30" s="45">
        <v>38</v>
      </c>
      <c r="J30" s="45"/>
      <c r="K30" s="45"/>
      <c r="L30" s="45"/>
      <c r="M30" s="45"/>
      <c r="N30" s="45"/>
      <c r="O30" s="45">
        <v>30</v>
      </c>
      <c r="P30" s="47"/>
      <c r="Q30" s="46" t="s">
        <v>36</v>
      </c>
      <c r="R30" s="34" t="s">
        <v>37</v>
      </c>
      <c r="S30" s="35" t="s">
        <v>48</v>
      </c>
      <c r="T30" s="36" t="s">
        <v>83</v>
      </c>
    </row>
    <row r="31" spans="1:20" ht="26.25" customHeight="1" x14ac:dyDescent="0.25">
      <c r="A31" s="28">
        <v>21</v>
      </c>
      <c r="B31" s="15" t="s">
        <v>84</v>
      </c>
      <c r="C31" s="39">
        <v>3</v>
      </c>
      <c r="D31" s="17">
        <f t="shared" si="0"/>
        <v>1.4074074074074074</v>
      </c>
      <c r="E31" s="18">
        <f t="shared" si="1"/>
        <v>1.8518518518518519</v>
      </c>
      <c r="F31" s="19">
        <f t="shared" si="2"/>
        <v>81</v>
      </c>
      <c r="G31" s="43">
        <v>13</v>
      </c>
      <c r="H31" s="21">
        <f t="shared" si="3"/>
        <v>68</v>
      </c>
      <c r="I31" s="45">
        <v>38</v>
      </c>
      <c r="J31" s="45">
        <v>20</v>
      </c>
      <c r="K31" s="45">
        <v>18</v>
      </c>
      <c r="L31" s="45"/>
      <c r="M31" s="45"/>
      <c r="N31" s="45"/>
      <c r="O31" s="45">
        <v>30</v>
      </c>
      <c r="P31" s="47"/>
      <c r="Q31" s="46" t="s">
        <v>39</v>
      </c>
      <c r="R31" s="34" t="s">
        <v>37</v>
      </c>
      <c r="S31" s="35" t="s">
        <v>48</v>
      </c>
      <c r="T31" s="36" t="s">
        <v>81</v>
      </c>
    </row>
    <row r="32" spans="1:20" ht="19.5" customHeight="1" x14ac:dyDescent="0.25">
      <c r="A32" s="28">
        <v>22</v>
      </c>
      <c r="B32" s="15" t="s">
        <v>85</v>
      </c>
      <c r="C32" s="39">
        <v>2</v>
      </c>
      <c r="D32" s="17">
        <f t="shared" si="0"/>
        <v>0</v>
      </c>
      <c r="E32" s="18">
        <f t="shared" si="1"/>
        <v>1.4</v>
      </c>
      <c r="F32" s="19">
        <f t="shared" si="2"/>
        <v>50</v>
      </c>
      <c r="G32" s="43">
        <v>15</v>
      </c>
      <c r="H32" s="21">
        <f t="shared" si="3"/>
        <v>35</v>
      </c>
      <c r="I32" s="45">
        <v>15</v>
      </c>
      <c r="J32" s="45"/>
      <c r="K32" s="45"/>
      <c r="L32" s="45"/>
      <c r="M32" s="45"/>
      <c r="N32" s="45"/>
      <c r="O32" s="45">
        <v>20</v>
      </c>
      <c r="P32" s="47"/>
      <c r="Q32" s="46" t="s">
        <v>39</v>
      </c>
      <c r="R32" s="34" t="s">
        <v>41</v>
      </c>
      <c r="S32" s="48" t="s">
        <v>86</v>
      </c>
      <c r="T32" s="36" t="s">
        <v>87</v>
      </c>
    </row>
    <row r="33" spans="1:20" ht="23.25" customHeight="1" x14ac:dyDescent="0.25">
      <c r="A33" s="28">
        <v>23</v>
      </c>
      <c r="B33" s="15" t="s">
        <v>88</v>
      </c>
      <c r="C33" s="39">
        <v>2</v>
      </c>
      <c r="D33" s="17">
        <f t="shared" si="0"/>
        <v>0</v>
      </c>
      <c r="E33" s="18">
        <f t="shared" si="1"/>
        <v>1.4</v>
      </c>
      <c r="F33" s="19">
        <f t="shared" si="2"/>
        <v>50</v>
      </c>
      <c r="G33" s="43">
        <v>15</v>
      </c>
      <c r="H33" s="21">
        <f t="shared" si="3"/>
        <v>35</v>
      </c>
      <c r="I33" s="45">
        <v>15</v>
      </c>
      <c r="J33" s="45"/>
      <c r="K33" s="45"/>
      <c r="L33" s="45"/>
      <c r="M33" s="45"/>
      <c r="N33" s="45"/>
      <c r="O33" s="45">
        <v>20</v>
      </c>
      <c r="P33" s="47"/>
      <c r="Q33" s="46" t="s">
        <v>36</v>
      </c>
      <c r="R33" s="34" t="s">
        <v>41</v>
      </c>
      <c r="S33" s="35" t="s">
        <v>89</v>
      </c>
      <c r="T33" s="36" t="s">
        <v>90</v>
      </c>
    </row>
    <row r="34" spans="1:20" ht="30.75" customHeight="1" x14ac:dyDescent="0.25">
      <c r="A34" s="28">
        <v>24</v>
      </c>
      <c r="B34" s="15" t="s">
        <v>91</v>
      </c>
      <c r="C34" s="39">
        <v>2</v>
      </c>
      <c r="D34" s="17">
        <f t="shared" si="0"/>
        <v>0.4</v>
      </c>
      <c r="E34" s="18">
        <f t="shared" si="1"/>
        <v>1</v>
      </c>
      <c r="F34" s="19">
        <f t="shared" si="2"/>
        <v>50</v>
      </c>
      <c r="G34" s="43">
        <v>15</v>
      </c>
      <c r="H34" s="21">
        <f t="shared" si="3"/>
        <v>35</v>
      </c>
      <c r="I34" s="45">
        <v>20</v>
      </c>
      <c r="J34" s="45"/>
      <c r="K34" s="45">
        <v>10</v>
      </c>
      <c r="L34" s="45"/>
      <c r="M34" s="45"/>
      <c r="N34" s="45"/>
      <c r="O34" s="45">
        <v>15</v>
      </c>
      <c r="P34" s="47"/>
      <c r="Q34" s="46" t="s">
        <v>39</v>
      </c>
      <c r="R34" s="34" t="s">
        <v>37</v>
      </c>
      <c r="S34" s="35" t="s">
        <v>48</v>
      </c>
      <c r="T34" s="36" t="s">
        <v>92</v>
      </c>
    </row>
    <row r="35" spans="1:20" ht="30.75" customHeight="1" x14ac:dyDescent="0.25">
      <c r="A35" s="133">
        <v>25</v>
      </c>
      <c r="B35" s="108" t="s">
        <v>190</v>
      </c>
      <c r="C35" s="109">
        <v>1</v>
      </c>
      <c r="D35" s="17">
        <f t="shared" si="0"/>
        <v>0</v>
      </c>
      <c r="E35" s="18">
        <f t="shared" si="1"/>
        <v>0.4</v>
      </c>
      <c r="F35" s="19">
        <f t="shared" si="2"/>
        <v>25</v>
      </c>
      <c r="G35" s="110">
        <v>15</v>
      </c>
      <c r="H35" s="21">
        <f t="shared" si="3"/>
        <v>10</v>
      </c>
      <c r="I35" s="111"/>
      <c r="J35" s="111"/>
      <c r="K35" s="111"/>
      <c r="L35" s="111"/>
      <c r="M35" s="111"/>
      <c r="N35" s="111"/>
      <c r="O35" s="111">
        <v>10</v>
      </c>
      <c r="P35" s="112"/>
      <c r="Q35" s="113" t="s">
        <v>39</v>
      </c>
      <c r="R35" s="114" t="s">
        <v>41</v>
      </c>
      <c r="S35" s="128" t="s">
        <v>198</v>
      </c>
      <c r="T35" s="115" t="s">
        <v>193</v>
      </c>
    </row>
    <row r="36" spans="1:20" ht="32.25" customHeight="1" x14ac:dyDescent="0.25">
      <c r="A36" s="133">
        <v>26</v>
      </c>
      <c r="B36" s="108" t="s">
        <v>93</v>
      </c>
      <c r="C36" s="109">
        <v>1</v>
      </c>
      <c r="D36" s="17">
        <f t="shared" si="0"/>
        <v>0</v>
      </c>
      <c r="E36" s="18">
        <f t="shared" si="1"/>
        <v>0.8</v>
      </c>
      <c r="F36" s="19">
        <f t="shared" si="2"/>
        <v>25</v>
      </c>
      <c r="G36" s="110">
        <v>5</v>
      </c>
      <c r="H36" s="21">
        <f t="shared" si="3"/>
        <v>20</v>
      </c>
      <c r="I36" s="111"/>
      <c r="J36" s="111"/>
      <c r="K36" s="111"/>
      <c r="L36" s="111"/>
      <c r="M36" s="111"/>
      <c r="N36" s="111"/>
      <c r="O36" s="111">
        <v>20</v>
      </c>
      <c r="P36" s="112"/>
      <c r="Q36" s="113" t="s">
        <v>39</v>
      </c>
      <c r="R36" s="114" t="s">
        <v>41</v>
      </c>
      <c r="S36" s="116" t="s">
        <v>48</v>
      </c>
      <c r="T36" s="115" t="s">
        <v>60</v>
      </c>
    </row>
    <row r="37" spans="1:20" ht="24.95" customHeight="1" x14ac:dyDescent="0.25">
      <c r="A37" s="28">
        <v>27</v>
      </c>
      <c r="B37" s="15" t="s">
        <v>94</v>
      </c>
      <c r="C37" s="39">
        <v>2</v>
      </c>
      <c r="D37" s="17">
        <f t="shared" si="0"/>
        <v>0</v>
      </c>
      <c r="E37" s="18">
        <f t="shared" si="1"/>
        <v>1.4</v>
      </c>
      <c r="F37" s="19">
        <f t="shared" si="2"/>
        <v>50</v>
      </c>
      <c r="G37" s="43">
        <v>15</v>
      </c>
      <c r="H37" s="21">
        <f t="shared" si="3"/>
        <v>35</v>
      </c>
      <c r="I37" s="45">
        <v>20</v>
      </c>
      <c r="J37" s="45"/>
      <c r="K37" s="45"/>
      <c r="L37" s="45"/>
      <c r="M37" s="45"/>
      <c r="N37" s="45"/>
      <c r="O37" s="45">
        <v>15</v>
      </c>
      <c r="P37" s="47"/>
      <c r="Q37" s="46" t="s">
        <v>39</v>
      </c>
      <c r="R37" s="34" t="s">
        <v>41</v>
      </c>
      <c r="S37" s="127" t="s">
        <v>86</v>
      </c>
      <c r="T37" s="50" t="s">
        <v>87</v>
      </c>
    </row>
    <row r="38" spans="1:20" ht="30.75" customHeight="1" x14ac:dyDescent="0.25">
      <c r="A38" s="28">
        <v>28</v>
      </c>
      <c r="B38" s="15" t="s">
        <v>95</v>
      </c>
      <c r="C38" s="39">
        <v>3</v>
      </c>
      <c r="D38" s="17">
        <f t="shared" si="0"/>
        <v>0.8</v>
      </c>
      <c r="E38" s="18">
        <f t="shared" si="1"/>
        <v>2</v>
      </c>
      <c r="F38" s="19">
        <f t="shared" si="2"/>
        <v>75</v>
      </c>
      <c r="G38" s="43">
        <v>25</v>
      </c>
      <c r="H38" s="21">
        <f t="shared" si="3"/>
        <v>50</v>
      </c>
      <c r="I38" s="45">
        <v>20</v>
      </c>
      <c r="J38" s="111">
        <v>20</v>
      </c>
      <c r="K38" s="45"/>
      <c r="L38" s="45"/>
      <c r="M38" s="45"/>
      <c r="N38" s="45"/>
      <c r="O38" s="45">
        <v>30</v>
      </c>
      <c r="P38" s="47"/>
      <c r="Q38" s="46" t="s">
        <v>39</v>
      </c>
      <c r="R38" s="34" t="s">
        <v>37</v>
      </c>
      <c r="S38" s="49" t="s">
        <v>96</v>
      </c>
      <c r="T38" s="50" t="s">
        <v>97</v>
      </c>
    </row>
    <row r="39" spans="1:20" ht="22.5" customHeight="1" x14ac:dyDescent="0.25">
      <c r="A39" s="28">
        <v>29</v>
      </c>
      <c r="B39" s="15" t="s">
        <v>98</v>
      </c>
      <c r="C39" s="39">
        <v>2</v>
      </c>
      <c r="D39" s="17">
        <f t="shared" si="0"/>
        <v>0</v>
      </c>
      <c r="E39" s="18">
        <f t="shared" si="1"/>
        <v>2</v>
      </c>
      <c r="F39" s="19">
        <f t="shared" si="2"/>
        <v>50</v>
      </c>
      <c r="G39" s="43"/>
      <c r="H39" s="21">
        <f t="shared" si="3"/>
        <v>50</v>
      </c>
      <c r="I39" s="45"/>
      <c r="J39" s="45"/>
      <c r="K39" s="45"/>
      <c r="L39" s="45"/>
      <c r="M39" s="45"/>
      <c r="N39" s="45"/>
      <c r="O39" s="45">
        <v>50</v>
      </c>
      <c r="P39" s="47"/>
      <c r="Q39" s="46"/>
      <c r="R39" s="34" t="s">
        <v>41</v>
      </c>
      <c r="S39" s="49" t="s">
        <v>48</v>
      </c>
      <c r="T39" s="50" t="s">
        <v>99</v>
      </c>
    </row>
    <row r="40" spans="1:20" ht="20.25" customHeight="1" x14ac:dyDescent="0.25">
      <c r="A40" s="28">
        <v>30</v>
      </c>
      <c r="B40" s="15" t="s">
        <v>100</v>
      </c>
      <c r="C40" s="39">
        <v>2</v>
      </c>
      <c r="D40" s="17">
        <f t="shared" si="0"/>
        <v>0.8</v>
      </c>
      <c r="E40" s="18">
        <f t="shared" si="1"/>
        <v>1.4</v>
      </c>
      <c r="F40" s="19">
        <f t="shared" si="2"/>
        <v>50</v>
      </c>
      <c r="G40" s="43">
        <v>15</v>
      </c>
      <c r="H40" s="21">
        <f t="shared" si="3"/>
        <v>35</v>
      </c>
      <c r="I40" s="45">
        <v>20</v>
      </c>
      <c r="J40" s="45">
        <v>20</v>
      </c>
      <c r="K40" s="45"/>
      <c r="L40" s="45"/>
      <c r="M40" s="45"/>
      <c r="N40" s="45"/>
      <c r="O40" s="45">
        <v>15</v>
      </c>
      <c r="P40" s="47"/>
      <c r="Q40" s="46" t="s">
        <v>36</v>
      </c>
      <c r="R40" s="34" t="s">
        <v>37</v>
      </c>
      <c r="S40" s="49" t="s">
        <v>48</v>
      </c>
      <c r="T40" s="50" t="s">
        <v>49</v>
      </c>
    </row>
    <row r="41" spans="1:20" ht="24.75" customHeight="1" x14ac:dyDescent="0.25">
      <c r="A41" s="28">
        <v>31</v>
      </c>
      <c r="B41" s="15" t="s">
        <v>197</v>
      </c>
      <c r="C41" s="39">
        <v>1</v>
      </c>
      <c r="D41" s="17">
        <f t="shared" si="0"/>
        <v>0</v>
      </c>
      <c r="E41" s="18">
        <f t="shared" si="1"/>
        <v>0.68</v>
      </c>
      <c r="F41" s="19">
        <f t="shared" si="2"/>
        <v>25</v>
      </c>
      <c r="G41" s="43">
        <v>8</v>
      </c>
      <c r="H41" s="21">
        <f t="shared" si="3"/>
        <v>17</v>
      </c>
      <c r="I41" s="45">
        <v>7</v>
      </c>
      <c r="J41" s="45"/>
      <c r="K41" s="45"/>
      <c r="L41" s="45"/>
      <c r="M41" s="45"/>
      <c r="N41" s="45"/>
      <c r="O41" s="45">
        <v>10</v>
      </c>
      <c r="P41" s="47"/>
      <c r="Q41" s="46" t="s">
        <v>36</v>
      </c>
      <c r="R41" s="34" t="s">
        <v>41</v>
      </c>
      <c r="S41" s="49" t="s">
        <v>48</v>
      </c>
      <c r="T41" s="50" t="s">
        <v>101</v>
      </c>
    </row>
    <row r="42" spans="1:20" ht="24.95" customHeight="1" thickBot="1" x14ac:dyDescent="0.3">
      <c r="A42" s="28">
        <v>32</v>
      </c>
      <c r="B42" s="15" t="s">
        <v>102</v>
      </c>
      <c r="C42" s="39">
        <v>1</v>
      </c>
      <c r="D42" s="17">
        <f t="shared" si="0"/>
        <v>0</v>
      </c>
      <c r="E42" s="18">
        <f t="shared" si="1"/>
        <v>0.72</v>
      </c>
      <c r="F42" s="19">
        <f t="shared" si="2"/>
        <v>25</v>
      </c>
      <c r="G42" s="43">
        <v>7</v>
      </c>
      <c r="H42" s="21">
        <f t="shared" si="3"/>
        <v>18</v>
      </c>
      <c r="I42" s="45">
        <v>8</v>
      </c>
      <c r="J42" s="45"/>
      <c r="K42" s="45"/>
      <c r="L42" s="45"/>
      <c r="M42" s="45"/>
      <c r="N42" s="45"/>
      <c r="O42" s="45">
        <v>10</v>
      </c>
      <c r="P42" s="47"/>
      <c r="Q42" s="46" t="s">
        <v>36</v>
      </c>
      <c r="R42" s="34" t="s">
        <v>41</v>
      </c>
      <c r="S42" s="49" t="s">
        <v>103</v>
      </c>
      <c r="T42" s="50" t="s">
        <v>104</v>
      </c>
    </row>
    <row r="43" spans="1:20" ht="26.85" customHeight="1" thickBot="1" x14ac:dyDescent="0.3">
      <c r="A43" s="142" t="s">
        <v>105</v>
      </c>
      <c r="B43" s="143"/>
      <c r="C43" s="51">
        <f t="shared" ref="C43:P43" si="4">SUM(C11:C42)</f>
        <v>60</v>
      </c>
      <c r="D43" s="132">
        <f t="shared" si="4"/>
        <v>5.0074074074074071</v>
      </c>
      <c r="E43" s="132">
        <f t="shared" si="4"/>
        <v>40.114074074074061</v>
      </c>
      <c r="F43" s="51">
        <f t="shared" si="4"/>
        <v>1545</v>
      </c>
      <c r="G43" s="51">
        <f t="shared" si="4"/>
        <v>443</v>
      </c>
      <c r="H43" s="51">
        <f t="shared" si="4"/>
        <v>1102</v>
      </c>
      <c r="I43" s="51">
        <f t="shared" si="4"/>
        <v>437</v>
      </c>
      <c r="J43" s="51">
        <f t="shared" si="4"/>
        <v>65</v>
      </c>
      <c r="K43" s="51">
        <f t="shared" si="4"/>
        <v>69</v>
      </c>
      <c r="L43" s="51">
        <f t="shared" si="4"/>
        <v>35</v>
      </c>
      <c r="M43" s="51">
        <f t="shared" si="4"/>
        <v>0</v>
      </c>
      <c r="N43" s="51">
        <f t="shared" si="4"/>
        <v>0</v>
      </c>
      <c r="O43" s="51">
        <f t="shared" si="4"/>
        <v>630</v>
      </c>
      <c r="P43" s="51">
        <f t="shared" si="4"/>
        <v>0</v>
      </c>
      <c r="Q43" s="52"/>
      <c r="R43" s="53"/>
      <c r="S43" s="54" t="s">
        <v>106</v>
      </c>
      <c r="T43" s="55" t="s">
        <v>106</v>
      </c>
    </row>
    <row r="44" spans="1:20" x14ac:dyDescent="0.25">
      <c r="B44" s="56" t="s">
        <v>107</v>
      </c>
    </row>
  </sheetData>
  <mergeCells count="42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R9:R10"/>
    <mergeCell ref="S9:S10"/>
    <mergeCell ref="T9:T10"/>
    <mergeCell ref="O9:O10"/>
    <mergeCell ref="P9:P10"/>
    <mergeCell ref="I7:K7"/>
    <mergeCell ref="L7:N7"/>
    <mergeCell ref="O7:Q7"/>
    <mergeCell ref="A43:B43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</mergeCells>
  <pageMargins left="0.23622047244094491" right="0.23622047244094491" top="0.74803149606299213" bottom="0.74803149606299213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19" zoomScaleNormal="100" workbookViewId="0">
      <selection activeCell="J43" sqref="J43"/>
    </sheetView>
  </sheetViews>
  <sheetFormatPr defaultColWidth="9.140625" defaultRowHeight="15" x14ac:dyDescent="0.25"/>
  <cols>
    <col min="1" max="1" width="4.5703125" customWidth="1"/>
    <col min="2" max="2" width="46.28515625" style="56" customWidth="1"/>
    <col min="3" max="16" width="10.7109375" style="57" customWidth="1"/>
    <col min="17" max="17" width="10.7109375" customWidth="1"/>
    <col min="18" max="18" width="18.7109375" customWidth="1"/>
    <col min="19" max="19" width="23.7109375" style="58" hidden="1" customWidth="1"/>
    <col min="20" max="20" width="24.7109375" style="58" hidden="1" customWidth="1"/>
  </cols>
  <sheetData>
    <row r="1" spans="1:20" ht="30" customHeight="1" thickTop="1" thickBot="1" x14ac:dyDescent="0.35">
      <c r="A1" s="201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3"/>
    </row>
    <row r="2" spans="1:20" ht="30.75" customHeight="1" x14ac:dyDescent="0.3">
      <c r="A2" s="204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6"/>
    </row>
    <row r="3" spans="1:20" ht="30" customHeight="1" thickBot="1" x14ac:dyDescent="0.35">
      <c r="A3" s="207" t="s">
        <v>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9"/>
    </row>
    <row r="4" spans="1:20" ht="30.75" customHeight="1" x14ac:dyDescent="0.25">
      <c r="A4" s="210" t="s">
        <v>203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2" t="s">
        <v>108</v>
      </c>
      <c r="M4" s="212"/>
      <c r="N4" s="212"/>
      <c r="O4" s="212"/>
      <c r="P4" s="212"/>
      <c r="Q4" s="212"/>
      <c r="R4" s="213" t="s">
        <v>202</v>
      </c>
      <c r="S4" s="214"/>
      <c r="T4" s="215"/>
    </row>
    <row r="5" spans="1:20" ht="30" customHeight="1" thickBot="1" x14ac:dyDescent="0.3">
      <c r="A5" s="164" t="s">
        <v>109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 t="s">
        <v>110</v>
      </c>
      <c r="M5" s="165"/>
      <c r="N5" s="165"/>
      <c r="O5" s="165"/>
      <c r="P5" s="165"/>
      <c r="Q5" s="165"/>
      <c r="R5" s="166" t="s">
        <v>6</v>
      </c>
      <c r="S5" s="167"/>
      <c r="T5" s="168"/>
    </row>
    <row r="6" spans="1:20" ht="15.75" customHeight="1" x14ac:dyDescent="0.25">
      <c r="A6" s="169" t="s">
        <v>7</v>
      </c>
      <c r="B6" s="172" t="s">
        <v>8</v>
      </c>
      <c r="C6" s="175" t="s">
        <v>9</v>
      </c>
      <c r="D6" s="176"/>
      <c r="E6" s="177"/>
      <c r="F6" s="178" t="s">
        <v>10</v>
      </c>
      <c r="G6" s="178" t="s">
        <v>11</v>
      </c>
      <c r="H6" s="181" t="s">
        <v>12</v>
      </c>
      <c r="I6" s="182"/>
      <c r="J6" s="182"/>
      <c r="K6" s="182"/>
      <c r="L6" s="182"/>
      <c r="M6" s="182"/>
      <c r="N6" s="182"/>
      <c r="O6" s="182"/>
      <c r="P6" s="182"/>
      <c r="Q6" s="183"/>
      <c r="R6" s="184" t="s">
        <v>13</v>
      </c>
      <c r="S6" s="187" t="s">
        <v>14</v>
      </c>
      <c r="T6" s="190" t="s">
        <v>15</v>
      </c>
    </row>
    <row r="7" spans="1:20" ht="36" customHeight="1" x14ac:dyDescent="0.25">
      <c r="A7" s="170"/>
      <c r="B7" s="173"/>
      <c r="C7" s="193" t="s">
        <v>9</v>
      </c>
      <c r="D7" s="195" t="s">
        <v>16</v>
      </c>
      <c r="E7" s="197" t="s">
        <v>17</v>
      </c>
      <c r="F7" s="179"/>
      <c r="G7" s="179"/>
      <c r="H7" s="199" t="s">
        <v>18</v>
      </c>
      <c r="I7" s="136" t="s">
        <v>19</v>
      </c>
      <c r="J7" s="136"/>
      <c r="K7" s="136"/>
      <c r="L7" s="137" t="s">
        <v>20</v>
      </c>
      <c r="M7" s="138"/>
      <c r="N7" s="139"/>
      <c r="O7" s="140" t="s">
        <v>21</v>
      </c>
      <c r="P7" s="140"/>
      <c r="Q7" s="141"/>
      <c r="R7" s="185"/>
      <c r="S7" s="188"/>
      <c r="T7" s="191"/>
    </row>
    <row r="8" spans="1:20" s="4" customFormat="1" ht="42" customHeight="1" thickBot="1" x14ac:dyDescent="0.3">
      <c r="A8" s="171"/>
      <c r="B8" s="174"/>
      <c r="C8" s="194"/>
      <c r="D8" s="196"/>
      <c r="E8" s="198"/>
      <c r="F8" s="180"/>
      <c r="G8" s="180"/>
      <c r="H8" s="200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86"/>
      <c r="S8" s="189"/>
      <c r="T8" s="192"/>
    </row>
    <row r="9" spans="1:20" s="9" customFormat="1" ht="15" customHeight="1" x14ac:dyDescent="0.25">
      <c r="A9" s="148">
        <v>1</v>
      </c>
      <c r="B9" s="150">
        <v>2</v>
      </c>
      <c r="C9" s="152">
        <v>3</v>
      </c>
      <c r="D9" s="5">
        <v>4</v>
      </c>
      <c r="E9" s="6">
        <v>5</v>
      </c>
      <c r="F9" s="7">
        <v>6</v>
      </c>
      <c r="G9" s="154">
        <v>7</v>
      </c>
      <c r="H9" s="8">
        <v>8</v>
      </c>
      <c r="I9" s="144">
        <v>9</v>
      </c>
      <c r="J9" s="146">
        <v>10</v>
      </c>
      <c r="K9" s="144">
        <v>11</v>
      </c>
      <c r="L9" s="144">
        <v>12</v>
      </c>
      <c r="M9" s="146">
        <v>13</v>
      </c>
      <c r="N9" s="144">
        <v>14</v>
      </c>
      <c r="O9" s="144">
        <v>15</v>
      </c>
      <c r="P9" s="144">
        <v>16</v>
      </c>
      <c r="Q9" s="156">
        <v>17</v>
      </c>
      <c r="R9" s="158">
        <v>18</v>
      </c>
      <c r="S9" s="160">
        <v>19</v>
      </c>
      <c r="T9" s="162">
        <v>20</v>
      </c>
    </row>
    <row r="10" spans="1:20" s="4" customFormat="1" ht="43.5" customHeight="1" thickBot="1" x14ac:dyDescent="0.3">
      <c r="A10" s="149"/>
      <c r="B10" s="151"/>
      <c r="C10" s="153"/>
      <c r="D10" s="10" t="s">
        <v>29</v>
      </c>
      <c r="E10" s="11" t="s">
        <v>30</v>
      </c>
      <c r="F10" s="12" t="s">
        <v>31</v>
      </c>
      <c r="G10" s="155"/>
      <c r="H10" s="13" t="s">
        <v>32</v>
      </c>
      <c r="I10" s="145"/>
      <c r="J10" s="147"/>
      <c r="K10" s="145"/>
      <c r="L10" s="145"/>
      <c r="M10" s="147"/>
      <c r="N10" s="145"/>
      <c r="O10" s="145"/>
      <c r="P10" s="145"/>
      <c r="Q10" s="157"/>
      <c r="R10" s="159"/>
      <c r="S10" s="161"/>
      <c r="T10" s="163"/>
    </row>
    <row r="11" spans="1:20" s="4" customFormat="1" ht="24.95" customHeight="1" x14ac:dyDescent="0.25">
      <c r="A11" s="59">
        <v>1</v>
      </c>
      <c r="B11" s="60" t="s">
        <v>111</v>
      </c>
      <c r="C11" s="61">
        <v>2</v>
      </c>
      <c r="D11" s="62">
        <f t="shared" ref="D11:D39" si="0">(J11+K11+M11+N11)*C11/F11</f>
        <v>0</v>
      </c>
      <c r="E11" s="63">
        <f t="shared" ref="E11:E39" si="1">(I11-K11+L11-N11+O11)*C11/F11</f>
        <v>1.4</v>
      </c>
      <c r="F11" s="64">
        <f t="shared" ref="F11:F39" si="2">G11+H11</f>
        <v>50</v>
      </c>
      <c r="G11" s="65">
        <v>15</v>
      </c>
      <c r="H11" s="66">
        <f t="shared" ref="H11:H39" si="3">I11+L11+O11</f>
        <v>35</v>
      </c>
      <c r="I11" s="67">
        <v>15</v>
      </c>
      <c r="J11" s="67"/>
      <c r="K11" s="67"/>
      <c r="L11" s="67">
        <v>20</v>
      </c>
      <c r="M11" s="67"/>
      <c r="N11" s="67"/>
      <c r="O11" s="67"/>
      <c r="P11" s="67"/>
      <c r="Q11" s="68" t="s">
        <v>65</v>
      </c>
      <c r="R11" s="69" t="s">
        <v>41</v>
      </c>
      <c r="S11" s="25" t="s">
        <v>112</v>
      </c>
      <c r="T11" s="26" t="s">
        <v>113</v>
      </c>
    </row>
    <row r="12" spans="1:20" s="4" customFormat="1" ht="24.95" customHeight="1" x14ac:dyDescent="0.25">
      <c r="A12" s="59">
        <v>2</v>
      </c>
      <c r="B12" s="60" t="s">
        <v>51</v>
      </c>
      <c r="C12" s="61">
        <v>1</v>
      </c>
      <c r="D12" s="62">
        <f t="shared" si="0"/>
        <v>0</v>
      </c>
      <c r="E12" s="63">
        <f t="shared" si="1"/>
        <v>0.6</v>
      </c>
      <c r="F12" s="64">
        <f t="shared" si="2"/>
        <v>25</v>
      </c>
      <c r="G12" s="65">
        <v>10</v>
      </c>
      <c r="H12" s="66">
        <f t="shared" si="3"/>
        <v>15</v>
      </c>
      <c r="I12" s="67"/>
      <c r="J12" s="67"/>
      <c r="K12" s="67"/>
      <c r="L12" s="67"/>
      <c r="M12" s="67"/>
      <c r="N12" s="67"/>
      <c r="O12" s="67">
        <v>15</v>
      </c>
      <c r="P12" s="67"/>
      <c r="Q12" s="68"/>
      <c r="R12" s="69" t="s">
        <v>41</v>
      </c>
      <c r="S12" s="25"/>
      <c r="T12" s="26"/>
    </row>
    <row r="13" spans="1:20" s="4" customFormat="1" ht="24.95" customHeight="1" x14ac:dyDescent="0.25">
      <c r="A13" s="59">
        <v>3</v>
      </c>
      <c r="B13" s="60" t="s">
        <v>52</v>
      </c>
      <c r="C13" s="61">
        <v>1</v>
      </c>
      <c r="D13" s="62">
        <f t="shared" si="0"/>
        <v>0</v>
      </c>
      <c r="E13" s="63">
        <f t="shared" si="1"/>
        <v>0.6</v>
      </c>
      <c r="F13" s="64">
        <f t="shared" si="2"/>
        <v>25</v>
      </c>
      <c r="G13" s="65">
        <v>10</v>
      </c>
      <c r="H13" s="66">
        <f t="shared" si="3"/>
        <v>15</v>
      </c>
      <c r="I13" s="67"/>
      <c r="J13" s="67"/>
      <c r="K13" s="67"/>
      <c r="L13" s="67"/>
      <c r="M13" s="67"/>
      <c r="N13" s="67"/>
      <c r="O13" s="67">
        <v>15</v>
      </c>
      <c r="P13" s="67"/>
      <c r="Q13" s="68"/>
      <c r="R13" s="69" t="s">
        <v>41</v>
      </c>
      <c r="S13" s="25"/>
      <c r="T13" s="26"/>
    </row>
    <row r="14" spans="1:20" s="4" customFormat="1" ht="24.95" customHeight="1" x14ac:dyDescent="0.25">
      <c r="A14" s="59">
        <v>4</v>
      </c>
      <c r="B14" s="60" t="s">
        <v>114</v>
      </c>
      <c r="C14" s="61">
        <v>3</v>
      </c>
      <c r="D14" s="62">
        <f t="shared" si="0"/>
        <v>0</v>
      </c>
      <c r="E14" s="63">
        <f t="shared" si="1"/>
        <v>2.2222222222222223</v>
      </c>
      <c r="F14" s="64">
        <f t="shared" si="2"/>
        <v>81</v>
      </c>
      <c r="G14" s="65">
        <v>21</v>
      </c>
      <c r="H14" s="66">
        <f t="shared" si="3"/>
        <v>60</v>
      </c>
      <c r="I14" s="67"/>
      <c r="J14" s="67"/>
      <c r="K14" s="67"/>
      <c r="L14" s="67"/>
      <c r="M14" s="67"/>
      <c r="N14" s="67"/>
      <c r="O14" s="67">
        <v>60</v>
      </c>
      <c r="P14" s="67"/>
      <c r="Q14" s="68"/>
      <c r="R14" s="69" t="s">
        <v>41</v>
      </c>
      <c r="S14" s="25" t="s">
        <v>57</v>
      </c>
      <c r="T14" s="26" t="s">
        <v>58</v>
      </c>
    </row>
    <row r="15" spans="1:20" s="125" customFormat="1" ht="24.95" customHeight="1" x14ac:dyDescent="0.25">
      <c r="A15" s="117">
        <v>5</v>
      </c>
      <c r="B15" s="118" t="s">
        <v>191</v>
      </c>
      <c r="C15" s="119">
        <v>1</v>
      </c>
      <c r="D15" s="62">
        <f t="shared" si="0"/>
        <v>0</v>
      </c>
      <c r="E15" s="63">
        <f t="shared" si="1"/>
        <v>0.83333333333333337</v>
      </c>
      <c r="F15" s="64">
        <f t="shared" si="2"/>
        <v>30</v>
      </c>
      <c r="G15" s="120">
        <v>5</v>
      </c>
      <c r="H15" s="66">
        <f t="shared" si="3"/>
        <v>25</v>
      </c>
      <c r="I15" s="121"/>
      <c r="J15" s="121"/>
      <c r="K15" s="121"/>
      <c r="L15" s="121"/>
      <c r="M15" s="121"/>
      <c r="N15" s="121"/>
      <c r="O15" s="121">
        <v>25</v>
      </c>
      <c r="P15" s="121"/>
      <c r="Q15" s="122" t="s">
        <v>39</v>
      </c>
      <c r="R15" s="123" t="s">
        <v>41</v>
      </c>
      <c r="S15" s="107" t="s">
        <v>48</v>
      </c>
      <c r="T15" s="124" t="s">
        <v>60</v>
      </c>
    </row>
    <row r="16" spans="1:20" s="125" customFormat="1" ht="24.95" customHeight="1" x14ac:dyDescent="0.25">
      <c r="A16" s="117">
        <v>6</v>
      </c>
      <c r="B16" s="118" t="s">
        <v>192</v>
      </c>
      <c r="C16" s="119">
        <v>1</v>
      </c>
      <c r="D16" s="62">
        <f t="shared" si="0"/>
        <v>0</v>
      </c>
      <c r="E16" s="63">
        <f t="shared" si="1"/>
        <v>0.8</v>
      </c>
      <c r="F16" s="64">
        <f t="shared" si="2"/>
        <v>25</v>
      </c>
      <c r="G16" s="120">
        <v>5</v>
      </c>
      <c r="H16" s="66">
        <f t="shared" si="3"/>
        <v>20</v>
      </c>
      <c r="I16" s="121"/>
      <c r="J16" s="121"/>
      <c r="K16" s="121"/>
      <c r="L16" s="121"/>
      <c r="M16" s="121"/>
      <c r="N16" s="121"/>
      <c r="O16" s="121">
        <v>20</v>
      </c>
      <c r="P16" s="121"/>
      <c r="Q16" s="122" t="s">
        <v>39</v>
      </c>
      <c r="R16" s="123" t="s">
        <v>41</v>
      </c>
      <c r="S16" s="107" t="s">
        <v>198</v>
      </c>
      <c r="T16" s="124" t="s">
        <v>193</v>
      </c>
    </row>
    <row r="17" spans="1:21" s="4" customFormat="1" ht="24.95" customHeight="1" x14ac:dyDescent="0.25">
      <c r="A17" s="59">
        <v>7</v>
      </c>
      <c r="B17" s="60" t="s">
        <v>115</v>
      </c>
      <c r="C17" s="61">
        <v>4</v>
      </c>
      <c r="D17" s="62">
        <f t="shared" si="0"/>
        <v>0</v>
      </c>
      <c r="E17" s="63">
        <f t="shared" si="1"/>
        <v>3</v>
      </c>
      <c r="F17" s="64">
        <f t="shared" si="2"/>
        <v>100</v>
      </c>
      <c r="G17" s="65">
        <v>25</v>
      </c>
      <c r="H17" s="66">
        <f t="shared" si="3"/>
        <v>75</v>
      </c>
      <c r="I17" s="67"/>
      <c r="J17" s="67"/>
      <c r="K17" s="67"/>
      <c r="L17" s="67"/>
      <c r="M17" s="67"/>
      <c r="N17" s="67"/>
      <c r="O17" s="67">
        <v>75</v>
      </c>
      <c r="P17" s="67"/>
      <c r="Q17" s="68" t="s">
        <v>39</v>
      </c>
      <c r="R17" s="69" t="s">
        <v>41</v>
      </c>
      <c r="S17" s="25" t="s">
        <v>48</v>
      </c>
      <c r="T17" s="26" t="s">
        <v>60</v>
      </c>
    </row>
    <row r="18" spans="1:21" s="4" customFormat="1" ht="24.95" customHeight="1" x14ac:dyDescent="0.25">
      <c r="A18" s="59">
        <v>8</v>
      </c>
      <c r="B18" s="60" t="s">
        <v>116</v>
      </c>
      <c r="C18" s="61">
        <v>1</v>
      </c>
      <c r="D18" s="62">
        <f t="shared" si="0"/>
        <v>0</v>
      </c>
      <c r="E18" s="63">
        <f t="shared" si="1"/>
        <v>0.83333333333333337</v>
      </c>
      <c r="F18" s="64">
        <f t="shared" si="2"/>
        <v>30</v>
      </c>
      <c r="G18" s="65">
        <v>5</v>
      </c>
      <c r="H18" s="66">
        <f t="shared" si="3"/>
        <v>25</v>
      </c>
      <c r="I18" s="67"/>
      <c r="J18" s="67"/>
      <c r="K18" s="67"/>
      <c r="L18" s="67"/>
      <c r="M18" s="67"/>
      <c r="N18" s="67"/>
      <c r="O18" s="67">
        <v>25</v>
      </c>
      <c r="P18" s="67"/>
      <c r="Q18" s="68" t="s">
        <v>39</v>
      </c>
      <c r="R18" s="69" t="s">
        <v>41</v>
      </c>
      <c r="S18" s="25" t="s">
        <v>48</v>
      </c>
      <c r="T18" s="26" t="s">
        <v>60</v>
      </c>
    </row>
    <row r="19" spans="1:21" s="4" customFormat="1" ht="24.95" customHeight="1" x14ac:dyDescent="0.25">
      <c r="A19" s="59">
        <v>9</v>
      </c>
      <c r="B19" s="60" t="s">
        <v>117</v>
      </c>
      <c r="C19" s="61">
        <v>3</v>
      </c>
      <c r="D19" s="62">
        <f t="shared" si="0"/>
        <v>0.8</v>
      </c>
      <c r="E19" s="63">
        <f t="shared" si="1"/>
        <v>2.2000000000000002</v>
      </c>
      <c r="F19" s="64">
        <f t="shared" si="2"/>
        <v>75</v>
      </c>
      <c r="G19" s="65">
        <v>10</v>
      </c>
      <c r="H19" s="66">
        <f t="shared" si="3"/>
        <v>65</v>
      </c>
      <c r="I19" s="67">
        <v>20</v>
      </c>
      <c r="J19" s="134">
        <v>10</v>
      </c>
      <c r="K19" s="121">
        <v>10</v>
      </c>
      <c r="L19" s="67"/>
      <c r="M19" s="67"/>
      <c r="N19" s="67"/>
      <c r="O19" s="67">
        <v>45</v>
      </c>
      <c r="P19" s="67"/>
      <c r="Q19" s="68" t="s">
        <v>36</v>
      </c>
      <c r="R19" s="69" t="s">
        <v>37</v>
      </c>
      <c r="S19" s="25" t="s">
        <v>48</v>
      </c>
      <c r="T19" s="26" t="s">
        <v>118</v>
      </c>
    </row>
    <row r="20" spans="1:21" ht="24.95" customHeight="1" x14ac:dyDescent="0.25">
      <c r="A20" s="59">
        <v>10</v>
      </c>
      <c r="B20" s="70" t="s">
        <v>119</v>
      </c>
      <c r="C20" s="71">
        <v>1</v>
      </c>
      <c r="D20" s="62">
        <f t="shared" si="0"/>
        <v>0.28000000000000003</v>
      </c>
      <c r="E20" s="63">
        <f t="shared" si="1"/>
        <v>0.4</v>
      </c>
      <c r="F20" s="64">
        <f t="shared" si="2"/>
        <v>25</v>
      </c>
      <c r="G20" s="72">
        <v>8</v>
      </c>
      <c r="H20" s="66">
        <f t="shared" si="3"/>
        <v>17</v>
      </c>
      <c r="I20" s="73">
        <v>7</v>
      </c>
      <c r="J20" s="73"/>
      <c r="K20" s="73">
        <v>7</v>
      </c>
      <c r="L20" s="73"/>
      <c r="M20" s="73"/>
      <c r="N20" s="73"/>
      <c r="O20" s="73">
        <v>10</v>
      </c>
      <c r="P20" s="73"/>
      <c r="Q20" s="74" t="s">
        <v>39</v>
      </c>
      <c r="R20" s="75" t="s">
        <v>41</v>
      </c>
      <c r="S20" s="35" t="s">
        <v>48</v>
      </c>
      <c r="T20" s="36" t="s">
        <v>92</v>
      </c>
    </row>
    <row r="21" spans="1:21" ht="24.95" customHeight="1" x14ac:dyDescent="0.25">
      <c r="A21" s="59">
        <v>11</v>
      </c>
      <c r="B21" s="70" t="s">
        <v>120</v>
      </c>
      <c r="C21" s="71">
        <v>7</v>
      </c>
      <c r="D21" s="62">
        <f t="shared" si="0"/>
        <v>0</v>
      </c>
      <c r="E21" s="63">
        <f t="shared" si="1"/>
        <v>5.7692307692307692</v>
      </c>
      <c r="F21" s="64">
        <f t="shared" si="2"/>
        <v>182</v>
      </c>
      <c r="G21" s="72">
        <v>32</v>
      </c>
      <c r="H21" s="66">
        <f t="shared" si="3"/>
        <v>150</v>
      </c>
      <c r="I21" s="73"/>
      <c r="J21" s="73"/>
      <c r="K21" s="73"/>
      <c r="L21" s="73"/>
      <c r="M21" s="73"/>
      <c r="N21" s="73"/>
      <c r="O21" s="73">
        <v>150</v>
      </c>
      <c r="P21" s="73"/>
      <c r="Q21" s="74" t="s">
        <v>39</v>
      </c>
      <c r="R21" s="75" t="s">
        <v>41</v>
      </c>
      <c r="S21" s="35" t="s">
        <v>48</v>
      </c>
      <c r="T21" s="36" t="s">
        <v>121</v>
      </c>
    </row>
    <row r="22" spans="1:21" ht="24.95" customHeight="1" x14ac:dyDescent="0.25">
      <c r="A22" s="59">
        <v>12</v>
      </c>
      <c r="B22" s="70" t="s">
        <v>122</v>
      </c>
      <c r="C22" s="71">
        <v>1</v>
      </c>
      <c r="D22" s="62">
        <f t="shared" si="0"/>
        <v>0</v>
      </c>
      <c r="E22" s="63">
        <f t="shared" si="1"/>
        <v>0.2</v>
      </c>
      <c r="F22" s="64">
        <f t="shared" si="2"/>
        <v>25</v>
      </c>
      <c r="G22" s="72">
        <v>20</v>
      </c>
      <c r="H22" s="66">
        <f t="shared" si="3"/>
        <v>5</v>
      </c>
      <c r="I22" s="73"/>
      <c r="J22" s="73"/>
      <c r="K22" s="73"/>
      <c r="L22" s="73">
        <v>5</v>
      </c>
      <c r="M22" s="73"/>
      <c r="N22" s="73"/>
      <c r="O22" s="73"/>
      <c r="P22" s="73"/>
      <c r="Q22" s="74"/>
      <c r="R22" s="75" t="s">
        <v>41</v>
      </c>
      <c r="S22" s="35"/>
      <c r="T22" s="36"/>
    </row>
    <row r="23" spans="1:21" ht="24.95" customHeight="1" x14ac:dyDescent="0.25">
      <c r="A23" s="59">
        <v>13</v>
      </c>
      <c r="B23" s="70" t="s">
        <v>123</v>
      </c>
      <c r="C23" s="71">
        <v>2</v>
      </c>
      <c r="D23" s="62">
        <f t="shared" si="0"/>
        <v>0</v>
      </c>
      <c r="E23" s="63">
        <f t="shared" si="1"/>
        <v>1.4</v>
      </c>
      <c r="F23" s="64">
        <f t="shared" si="2"/>
        <v>50</v>
      </c>
      <c r="G23" s="72">
        <v>15</v>
      </c>
      <c r="H23" s="66">
        <f t="shared" si="3"/>
        <v>35</v>
      </c>
      <c r="I23" s="73"/>
      <c r="J23" s="73"/>
      <c r="K23" s="73"/>
      <c r="L23" s="73"/>
      <c r="M23" s="73"/>
      <c r="N23" s="73"/>
      <c r="O23" s="73">
        <v>35</v>
      </c>
      <c r="P23" s="73"/>
      <c r="Q23" s="74" t="s">
        <v>36</v>
      </c>
      <c r="R23" s="75" t="s">
        <v>41</v>
      </c>
      <c r="S23" s="48" t="s">
        <v>124</v>
      </c>
      <c r="T23" s="36" t="s">
        <v>206</v>
      </c>
    </row>
    <row r="24" spans="1:21" ht="46.5" customHeight="1" x14ac:dyDescent="0.25">
      <c r="A24" s="59">
        <v>14</v>
      </c>
      <c r="B24" s="60" t="s">
        <v>125</v>
      </c>
      <c r="C24" s="71">
        <v>1</v>
      </c>
      <c r="D24" s="62">
        <f t="shared" si="0"/>
        <v>0</v>
      </c>
      <c r="E24" s="63">
        <f t="shared" si="1"/>
        <v>0.72</v>
      </c>
      <c r="F24" s="64">
        <f t="shared" si="2"/>
        <v>25</v>
      </c>
      <c r="G24" s="72">
        <v>7</v>
      </c>
      <c r="H24" s="66">
        <f t="shared" si="3"/>
        <v>18</v>
      </c>
      <c r="I24" s="73">
        <v>8</v>
      </c>
      <c r="J24" s="73"/>
      <c r="K24" s="73"/>
      <c r="L24" s="73"/>
      <c r="M24" s="73"/>
      <c r="N24" s="73"/>
      <c r="O24" s="73">
        <v>10</v>
      </c>
      <c r="P24" s="73"/>
      <c r="Q24" s="74" t="s">
        <v>36</v>
      </c>
      <c r="R24" s="75" t="s">
        <v>41</v>
      </c>
      <c r="S24" s="107" t="s">
        <v>48</v>
      </c>
      <c r="T24" s="36" t="s">
        <v>126</v>
      </c>
    </row>
    <row r="25" spans="1:21" ht="71.25" customHeight="1" x14ac:dyDescent="0.25">
      <c r="A25" s="59">
        <v>15</v>
      </c>
      <c r="B25" s="60" t="s">
        <v>195</v>
      </c>
      <c r="C25" s="71">
        <v>2</v>
      </c>
      <c r="D25" s="62">
        <f t="shared" si="0"/>
        <v>0</v>
      </c>
      <c r="E25" s="63">
        <f t="shared" si="1"/>
        <v>1.4</v>
      </c>
      <c r="F25" s="64">
        <f t="shared" si="2"/>
        <v>50</v>
      </c>
      <c r="G25" s="72">
        <v>15</v>
      </c>
      <c r="H25" s="66">
        <f t="shared" si="3"/>
        <v>35</v>
      </c>
      <c r="I25" s="73">
        <v>20</v>
      </c>
      <c r="J25" s="73"/>
      <c r="K25" s="73"/>
      <c r="L25" s="73"/>
      <c r="M25" s="73"/>
      <c r="N25" s="73"/>
      <c r="O25" s="73">
        <v>15</v>
      </c>
      <c r="P25" s="73"/>
      <c r="Q25" s="74" t="s">
        <v>39</v>
      </c>
      <c r="R25" s="69" t="s">
        <v>37</v>
      </c>
      <c r="S25" s="48" t="s">
        <v>96</v>
      </c>
      <c r="T25" s="36" t="s">
        <v>200</v>
      </c>
      <c r="U25" s="131"/>
    </row>
    <row r="26" spans="1:21" ht="66" customHeight="1" x14ac:dyDescent="0.25">
      <c r="A26" s="59">
        <v>16</v>
      </c>
      <c r="B26" s="60" t="s">
        <v>127</v>
      </c>
      <c r="C26" s="71">
        <v>5</v>
      </c>
      <c r="D26" s="62">
        <f t="shared" si="0"/>
        <v>0</v>
      </c>
      <c r="E26" s="63">
        <f t="shared" si="1"/>
        <v>3.2</v>
      </c>
      <c r="F26" s="64">
        <f t="shared" si="2"/>
        <v>125</v>
      </c>
      <c r="G26" s="72">
        <v>45</v>
      </c>
      <c r="H26" s="66">
        <f t="shared" si="3"/>
        <v>80</v>
      </c>
      <c r="I26" s="73">
        <v>35</v>
      </c>
      <c r="J26" s="73"/>
      <c r="K26" s="73"/>
      <c r="L26" s="73"/>
      <c r="M26" s="73"/>
      <c r="N26" s="73"/>
      <c r="O26" s="73">
        <v>45</v>
      </c>
      <c r="P26" s="73"/>
      <c r="Q26" s="74" t="s">
        <v>36</v>
      </c>
      <c r="R26" s="75" t="s">
        <v>37</v>
      </c>
      <c r="S26" s="35" t="s">
        <v>48</v>
      </c>
      <c r="T26" s="36" t="s">
        <v>128</v>
      </c>
    </row>
    <row r="27" spans="1:21" ht="24.95" customHeight="1" x14ac:dyDescent="0.25">
      <c r="A27" s="59">
        <v>17</v>
      </c>
      <c r="B27" s="70" t="s">
        <v>129</v>
      </c>
      <c r="C27" s="71">
        <v>1</v>
      </c>
      <c r="D27" s="62">
        <f t="shared" si="0"/>
        <v>0</v>
      </c>
      <c r="E27" s="63">
        <f t="shared" si="1"/>
        <v>0.72</v>
      </c>
      <c r="F27" s="64">
        <f t="shared" si="2"/>
        <v>25</v>
      </c>
      <c r="G27" s="72">
        <v>7</v>
      </c>
      <c r="H27" s="66">
        <f t="shared" si="3"/>
        <v>18</v>
      </c>
      <c r="I27" s="73">
        <v>8</v>
      </c>
      <c r="J27" s="73"/>
      <c r="K27" s="73"/>
      <c r="L27" s="73"/>
      <c r="M27" s="73"/>
      <c r="N27" s="73"/>
      <c r="O27" s="73">
        <v>10</v>
      </c>
      <c r="P27" s="73"/>
      <c r="Q27" s="74" t="s">
        <v>36</v>
      </c>
      <c r="R27" s="75" t="s">
        <v>41</v>
      </c>
      <c r="S27" s="35" t="s">
        <v>48</v>
      </c>
      <c r="T27" s="36" t="s">
        <v>49</v>
      </c>
    </row>
    <row r="28" spans="1:21" ht="24.95" customHeight="1" x14ac:dyDescent="0.25">
      <c r="A28" s="59">
        <v>18</v>
      </c>
      <c r="B28" s="70" t="s">
        <v>130</v>
      </c>
      <c r="C28" s="71">
        <v>3</v>
      </c>
      <c r="D28" s="62">
        <f t="shared" si="0"/>
        <v>0.8</v>
      </c>
      <c r="E28" s="63">
        <f t="shared" si="1"/>
        <v>2</v>
      </c>
      <c r="F28" s="64">
        <f t="shared" si="2"/>
        <v>75</v>
      </c>
      <c r="G28" s="72">
        <v>25</v>
      </c>
      <c r="H28" s="66">
        <f t="shared" si="3"/>
        <v>50</v>
      </c>
      <c r="I28" s="73">
        <v>20</v>
      </c>
      <c r="J28" s="73">
        <v>20</v>
      </c>
      <c r="K28" s="73"/>
      <c r="L28" s="73"/>
      <c r="M28" s="73"/>
      <c r="N28" s="73"/>
      <c r="O28" s="73">
        <v>30</v>
      </c>
      <c r="P28" s="73"/>
      <c r="Q28" s="74" t="s">
        <v>36</v>
      </c>
      <c r="R28" s="75" t="s">
        <v>37</v>
      </c>
      <c r="S28" s="35" t="s">
        <v>48</v>
      </c>
      <c r="T28" s="36" t="s">
        <v>49</v>
      </c>
    </row>
    <row r="29" spans="1:21" ht="24.95" customHeight="1" x14ac:dyDescent="0.25">
      <c r="A29" s="59">
        <v>19</v>
      </c>
      <c r="B29" s="70" t="s">
        <v>131</v>
      </c>
      <c r="C29" s="71">
        <v>4</v>
      </c>
      <c r="D29" s="62">
        <f t="shared" si="0"/>
        <v>0</v>
      </c>
      <c r="E29" s="63">
        <f t="shared" si="1"/>
        <v>3</v>
      </c>
      <c r="F29" s="64">
        <f t="shared" si="2"/>
        <v>100</v>
      </c>
      <c r="G29" s="72">
        <v>25</v>
      </c>
      <c r="H29" s="66">
        <f t="shared" si="3"/>
        <v>75</v>
      </c>
      <c r="I29" s="73"/>
      <c r="J29" s="73"/>
      <c r="K29" s="73"/>
      <c r="L29" s="73"/>
      <c r="M29" s="73"/>
      <c r="N29" s="73"/>
      <c r="O29" s="73">
        <v>75</v>
      </c>
      <c r="P29" s="73"/>
      <c r="Q29" s="74" t="s">
        <v>39</v>
      </c>
      <c r="R29" s="75" t="s">
        <v>41</v>
      </c>
      <c r="S29" s="35" t="s">
        <v>48</v>
      </c>
      <c r="T29" s="36" t="s">
        <v>60</v>
      </c>
    </row>
    <row r="30" spans="1:21" ht="24.95" customHeight="1" x14ac:dyDescent="0.25">
      <c r="A30" s="59">
        <v>20</v>
      </c>
      <c r="B30" s="70" t="s">
        <v>132</v>
      </c>
      <c r="C30" s="71">
        <v>1</v>
      </c>
      <c r="D30" s="62">
        <f t="shared" si="0"/>
        <v>0</v>
      </c>
      <c r="E30" s="63">
        <f t="shared" si="1"/>
        <v>0.83333333333333337</v>
      </c>
      <c r="F30" s="64">
        <f t="shared" si="2"/>
        <v>30</v>
      </c>
      <c r="G30" s="72">
        <v>5</v>
      </c>
      <c r="H30" s="66">
        <f t="shared" si="3"/>
        <v>25</v>
      </c>
      <c r="I30" s="73"/>
      <c r="J30" s="73"/>
      <c r="K30" s="73"/>
      <c r="L30" s="73"/>
      <c r="M30" s="73"/>
      <c r="N30" s="73"/>
      <c r="O30" s="73">
        <v>25</v>
      </c>
      <c r="P30" s="73"/>
      <c r="Q30" s="74" t="s">
        <v>39</v>
      </c>
      <c r="R30" s="75" t="s">
        <v>41</v>
      </c>
      <c r="S30" s="35" t="s">
        <v>48</v>
      </c>
      <c r="T30" s="36" t="s">
        <v>60</v>
      </c>
    </row>
    <row r="31" spans="1:21" ht="24.95" customHeight="1" x14ac:dyDescent="0.25">
      <c r="A31" s="59">
        <v>21</v>
      </c>
      <c r="B31" s="70" t="s">
        <v>133</v>
      </c>
      <c r="C31" s="71">
        <v>1</v>
      </c>
      <c r="D31" s="62">
        <f t="shared" si="0"/>
        <v>0</v>
      </c>
      <c r="E31" s="63">
        <f t="shared" si="1"/>
        <v>0.83333333333333337</v>
      </c>
      <c r="F31" s="64">
        <f t="shared" si="2"/>
        <v>30</v>
      </c>
      <c r="G31" s="72">
        <v>5</v>
      </c>
      <c r="H31" s="66">
        <f t="shared" si="3"/>
        <v>25</v>
      </c>
      <c r="I31" s="73"/>
      <c r="J31" s="73"/>
      <c r="K31" s="73"/>
      <c r="L31" s="73"/>
      <c r="M31" s="73"/>
      <c r="N31" s="73"/>
      <c r="O31" s="73">
        <v>25</v>
      </c>
      <c r="P31" s="73"/>
      <c r="Q31" s="74" t="s">
        <v>39</v>
      </c>
      <c r="R31" s="75" t="s">
        <v>41</v>
      </c>
      <c r="S31" s="35" t="s">
        <v>48</v>
      </c>
      <c r="T31" s="36" t="s">
        <v>60</v>
      </c>
    </row>
    <row r="32" spans="1:21" ht="24.95" customHeight="1" x14ac:dyDescent="0.25">
      <c r="A32" s="59">
        <v>22</v>
      </c>
      <c r="B32" s="70" t="s">
        <v>134</v>
      </c>
      <c r="C32" s="71">
        <v>2</v>
      </c>
      <c r="D32" s="62">
        <f t="shared" si="0"/>
        <v>0.8</v>
      </c>
      <c r="E32" s="63">
        <f t="shared" si="1"/>
        <v>1.4</v>
      </c>
      <c r="F32" s="64">
        <f t="shared" si="2"/>
        <v>50</v>
      </c>
      <c r="G32" s="72">
        <v>15</v>
      </c>
      <c r="H32" s="66">
        <f t="shared" si="3"/>
        <v>35</v>
      </c>
      <c r="I32" s="73">
        <v>20</v>
      </c>
      <c r="J32" s="73">
        <v>20</v>
      </c>
      <c r="K32" s="73"/>
      <c r="L32" s="73"/>
      <c r="M32" s="73"/>
      <c r="N32" s="73"/>
      <c r="O32" s="73">
        <v>15</v>
      </c>
      <c r="P32" s="73"/>
      <c r="Q32" s="74" t="s">
        <v>39</v>
      </c>
      <c r="R32" s="75" t="s">
        <v>41</v>
      </c>
      <c r="S32" s="49" t="s">
        <v>48</v>
      </c>
      <c r="T32" s="50" t="s">
        <v>99</v>
      </c>
    </row>
    <row r="33" spans="1:20" ht="24.95" customHeight="1" x14ac:dyDescent="0.25">
      <c r="A33" s="59">
        <v>23</v>
      </c>
      <c r="B33" s="70" t="s">
        <v>135</v>
      </c>
      <c r="C33" s="71">
        <v>2</v>
      </c>
      <c r="D33" s="62">
        <f t="shared" si="0"/>
        <v>0</v>
      </c>
      <c r="E33" s="63">
        <f t="shared" si="1"/>
        <v>1.32</v>
      </c>
      <c r="F33" s="64">
        <f t="shared" si="2"/>
        <v>50</v>
      </c>
      <c r="G33" s="72">
        <v>17</v>
      </c>
      <c r="H33" s="66">
        <f t="shared" si="3"/>
        <v>33</v>
      </c>
      <c r="I33" s="73">
        <v>15</v>
      </c>
      <c r="J33" s="73"/>
      <c r="K33" s="73"/>
      <c r="L33" s="73"/>
      <c r="M33" s="73"/>
      <c r="N33" s="73"/>
      <c r="O33" s="73">
        <v>18</v>
      </c>
      <c r="P33" s="73"/>
      <c r="Q33" s="74" t="s">
        <v>39</v>
      </c>
      <c r="R33" s="75" t="s">
        <v>41</v>
      </c>
      <c r="S33" s="49" t="s">
        <v>48</v>
      </c>
      <c r="T33" s="50" t="s">
        <v>136</v>
      </c>
    </row>
    <row r="34" spans="1:20" ht="34.5" customHeight="1" x14ac:dyDescent="0.25">
      <c r="A34" s="59">
        <v>24</v>
      </c>
      <c r="B34" s="60" t="s">
        <v>137</v>
      </c>
      <c r="C34" s="71">
        <v>3</v>
      </c>
      <c r="D34" s="62">
        <f t="shared" si="0"/>
        <v>0.8</v>
      </c>
      <c r="E34" s="63">
        <f t="shared" si="1"/>
        <v>2</v>
      </c>
      <c r="F34" s="64">
        <f t="shared" si="2"/>
        <v>75</v>
      </c>
      <c r="G34" s="72">
        <v>25</v>
      </c>
      <c r="H34" s="66">
        <f t="shared" si="3"/>
        <v>50</v>
      </c>
      <c r="I34" s="73">
        <v>20</v>
      </c>
      <c r="J34" s="73">
        <v>20</v>
      </c>
      <c r="K34" s="73"/>
      <c r="L34" s="73"/>
      <c r="M34" s="73"/>
      <c r="N34" s="73"/>
      <c r="O34" s="73">
        <v>30</v>
      </c>
      <c r="P34" s="73"/>
      <c r="Q34" s="74" t="s">
        <v>39</v>
      </c>
      <c r="R34" s="75" t="s">
        <v>37</v>
      </c>
      <c r="S34" s="49" t="s">
        <v>96</v>
      </c>
      <c r="T34" s="50" t="s">
        <v>199</v>
      </c>
    </row>
    <row r="35" spans="1:20" ht="48.75" customHeight="1" x14ac:dyDescent="0.25">
      <c r="A35" s="59">
        <v>25</v>
      </c>
      <c r="B35" s="60" t="s">
        <v>138</v>
      </c>
      <c r="C35" s="71">
        <v>3</v>
      </c>
      <c r="D35" s="62">
        <f t="shared" si="0"/>
        <v>0</v>
      </c>
      <c r="E35" s="63">
        <f t="shared" si="1"/>
        <v>1.4</v>
      </c>
      <c r="F35" s="64">
        <f t="shared" si="2"/>
        <v>75</v>
      </c>
      <c r="G35" s="72">
        <v>40</v>
      </c>
      <c r="H35" s="66">
        <f t="shared" si="3"/>
        <v>35</v>
      </c>
      <c r="I35" s="73">
        <v>20</v>
      </c>
      <c r="J35" s="73"/>
      <c r="K35" s="73"/>
      <c r="L35" s="73"/>
      <c r="M35" s="73"/>
      <c r="N35" s="73"/>
      <c r="O35" s="73">
        <v>15</v>
      </c>
      <c r="P35" s="73"/>
      <c r="Q35" s="74" t="s">
        <v>39</v>
      </c>
      <c r="R35" s="75" t="s">
        <v>37</v>
      </c>
      <c r="S35" s="49" t="s">
        <v>96</v>
      </c>
      <c r="T35" s="50" t="s">
        <v>139</v>
      </c>
    </row>
    <row r="36" spans="1:20" ht="24.95" customHeight="1" x14ac:dyDescent="0.25">
      <c r="A36" s="59">
        <v>26</v>
      </c>
      <c r="B36" s="70" t="s">
        <v>140</v>
      </c>
      <c r="C36" s="71">
        <v>1</v>
      </c>
      <c r="D36" s="62">
        <f t="shared" si="0"/>
        <v>0</v>
      </c>
      <c r="E36" s="63">
        <f t="shared" si="1"/>
        <v>1</v>
      </c>
      <c r="F36" s="64">
        <f t="shared" si="2"/>
        <v>25</v>
      </c>
      <c r="G36" s="72"/>
      <c r="H36" s="66">
        <f t="shared" si="3"/>
        <v>25</v>
      </c>
      <c r="I36" s="73"/>
      <c r="J36" s="73"/>
      <c r="K36" s="73"/>
      <c r="L36" s="73"/>
      <c r="M36" s="73"/>
      <c r="N36" s="73"/>
      <c r="O36" s="73">
        <v>25</v>
      </c>
      <c r="P36" s="73"/>
      <c r="Q36" s="74"/>
      <c r="R36" s="75" t="s">
        <v>41</v>
      </c>
      <c r="S36" s="49" t="s">
        <v>48</v>
      </c>
      <c r="T36" s="50" t="s">
        <v>99</v>
      </c>
    </row>
    <row r="37" spans="1:20" ht="24.95" customHeight="1" x14ac:dyDescent="0.25">
      <c r="A37" s="59">
        <v>27</v>
      </c>
      <c r="B37" s="70" t="s">
        <v>141</v>
      </c>
      <c r="C37" s="71">
        <v>1</v>
      </c>
      <c r="D37" s="62">
        <f t="shared" si="0"/>
        <v>0</v>
      </c>
      <c r="E37" s="63">
        <f t="shared" si="1"/>
        <v>1</v>
      </c>
      <c r="F37" s="64">
        <f t="shared" si="2"/>
        <v>25</v>
      </c>
      <c r="G37" s="72"/>
      <c r="H37" s="66">
        <f t="shared" si="3"/>
        <v>25</v>
      </c>
      <c r="I37" s="73"/>
      <c r="J37" s="73"/>
      <c r="K37" s="73"/>
      <c r="L37" s="73"/>
      <c r="M37" s="73"/>
      <c r="N37" s="73"/>
      <c r="O37" s="73">
        <v>25</v>
      </c>
      <c r="P37" s="73"/>
      <c r="Q37" s="74"/>
      <c r="R37" s="75" t="s">
        <v>41</v>
      </c>
      <c r="S37" s="49" t="s">
        <v>48</v>
      </c>
      <c r="T37" s="50" t="s">
        <v>99</v>
      </c>
    </row>
    <row r="38" spans="1:20" ht="24.95" customHeight="1" x14ac:dyDescent="0.25">
      <c r="A38" s="59">
        <v>28</v>
      </c>
      <c r="B38" s="70" t="s">
        <v>142</v>
      </c>
      <c r="C38" s="71">
        <v>1</v>
      </c>
      <c r="D38" s="62">
        <f t="shared" si="0"/>
        <v>0</v>
      </c>
      <c r="E38" s="63">
        <f t="shared" si="1"/>
        <v>1</v>
      </c>
      <c r="F38" s="64">
        <f t="shared" si="2"/>
        <v>25</v>
      </c>
      <c r="G38" s="72"/>
      <c r="H38" s="66">
        <f t="shared" si="3"/>
        <v>25</v>
      </c>
      <c r="I38" s="73"/>
      <c r="J38" s="73"/>
      <c r="K38" s="73"/>
      <c r="L38" s="73"/>
      <c r="M38" s="73"/>
      <c r="N38" s="73"/>
      <c r="O38" s="73">
        <v>25</v>
      </c>
      <c r="P38" s="73"/>
      <c r="Q38" s="74"/>
      <c r="R38" s="75" t="s">
        <v>41</v>
      </c>
      <c r="S38" s="49" t="s">
        <v>48</v>
      </c>
      <c r="T38" s="50" t="s">
        <v>99</v>
      </c>
    </row>
    <row r="39" spans="1:20" ht="24.95" customHeight="1" thickBot="1" x14ac:dyDescent="0.3">
      <c r="A39" s="59">
        <v>29</v>
      </c>
      <c r="B39" s="76" t="s">
        <v>143</v>
      </c>
      <c r="C39" s="77">
        <v>1</v>
      </c>
      <c r="D39" s="62">
        <f t="shared" si="0"/>
        <v>0</v>
      </c>
      <c r="E39" s="63">
        <f t="shared" si="1"/>
        <v>1</v>
      </c>
      <c r="F39" s="64">
        <f t="shared" si="2"/>
        <v>25</v>
      </c>
      <c r="G39" s="78"/>
      <c r="H39" s="66">
        <f t="shared" si="3"/>
        <v>25</v>
      </c>
      <c r="I39" s="79"/>
      <c r="J39" s="79"/>
      <c r="K39" s="79"/>
      <c r="L39" s="79"/>
      <c r="M39" s="79"/>
      <c r="N39" s="79"/>
      <c r="O39" s="79">
        <v>25</v>
      </c>
      <c r="P39" s="79"/>
      <c r="Q39" s="80"/>
      <c r="R39" s="81" t="s">
        <v>41</v>
      </c>
      <c r="S39" s="49" t="s">
        <v>48</v>
      </c>
      <c r="T39" s="50" t="s">
        <v>99</v>
      </c>
    </row>
    <row r="40" spans="1:20" ht="26.85" customHeight="1" thickBot="1" x14ac:dyDescent="0.3">
      <c r="A40" s="142" t="s">
        <v>105</v>
      </c>
      <c r="B40" s="143"/>
      <c r="C40" s="51">
        <f xml:space="preserve"> SUM(C11:C39)</f>
        <v>60</v>
      </c>
      <c r="D40" s="51">
        <f t="shared" ref="D40:P40" si="4" xml:space="preserve"> SUM(D11:D39)</f>
        <v>3.4800000000000004</v>
      </c>
      <c r="E40" s="132">
        <f t="shared" si="4"/>
        <v>43.084786324786322</v>
      </c>
      <c r="F40" s="51">
        <f t="shared" si="4"/>
        <v>1533</v>
      </c>
      <c r="G40" s="51">
        <f t="shared" si="4"/>
        <v>412</v>
      </c>
      <c r="H40" s="51">
        <f t="shared" si="4"/>
        <v>1121</v>
      </c>
      <c r="I40" s="51">
        <f t="shared" si="4"/>
        <v>208</v>
      </c>
      <c r="J40" s="51">
        <f t="shared" si="4"/>
        <v>70</v>
      </c>
      <c r="K40" s="51">
        <f t="shared" si="4"/>
        <v>17</v>
      </c>
      <c r="L40" s="51">
        <f t="shared" si="4"/>
        <v>25</v>
      </c>
      <c r="M40" s="51">
        <f t="shared" si="4"/>
        <v>0</v>
      </c>
      <c r="N40" s="51">
        <f t="shared" si="4"/>
        <v>0</v>
      </c>
      <c r="O40" s="51">
        <f t="shared" si="4"/>
        <v>888</v>
      </c>
      <c r="P40" s="51">
        <f t="shared" si="4"/>
        <v>0</v>
      </c>
      <c r="Q40" s="82"/>
      <c r="R40" s="53"/>
      <c r="S40" s="54" t="s">
        <v>106</v>
      </c>
      <c r="T40" s="55" t="s">
        <v>106</v>
      </c>
    </row>
  </sheetData>
  <mergeCells count="42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R9:R10"/>
    <mergeCell ref="S9:S10"/>
    <mergeCell ref="T9:T10"/>
    <mergeCell ref="O9:O10"/>
    <mergeCell ref="P9:P10"/>
    <mergeCell ref="I7:K7"/>
    <mergeCell ref="L7:N7"/>
    <mergeCell ref="O7:Q7"/>
    <mergeCell ref="A40:B40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</mergeCells>
  <pageMargins left="0.23622047244094491" right="0.23622047244094491" top="0.74803149606299213" bottom="0.74803149606299213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4.5703125" customWidth="1"/>
    <col min="2" max="2" width="36.140625" style="105" customWidth="1"/>
    <col min="3" max="16" width="10.7109375" style="57" customWidth="1"/>
    <col min="17" max="17" width="10.7109375" customWidth="1"/>
    <col min="18" max="18" width="18" customWidth="1"/>
    <col min="19" max="19" width="23.7109375" style="106" hidden="1" customWidth="1"/>
    <col min="20" max="20" width="24.7109375" style="106" hidden="1" customWidth="1"/>
  </cols>
  <sheetData>
    <row r="1" spans="1:20" ht="30" customHeight="1" thickTop="1" thickBot="1" x14ac:dyDescent="0.35">
      <c r="A1" s="201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3"/>
    </row>
    <row r="2" spans="1:20" ht="30.75" customHeight="1" x14ac:dyDescent="0.3">
      <c r="A2" s="204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6"/>
    </row>
    <row r="3" spans="1:20" ht="30" customHeight="1" thickBot="1" x14ac:dyDescent="0.35">
      <c r="A3" s="207" t="s">
        <v>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9"/>
    </row>
    <row r="4" spans="1:20" ht="30.75" customHeight="1" x14ac:dyDescent="0.25">
      <c r="A4" s="210" t="s">
        <v>204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2" t="s">
        <v>144</v>
      </c>
      <c r="M4" s="212"/>
      <c r="N4" s="212"/>
      <c r="O4" s="212"/>
      <c r="P4" s="212"/>
      <c r="Q4" s="212"/>
      <c r="R4" s="213" t="s">
        <v>205</v>
      </c>
      <c r="S4" s="214"/>
      <c r="T4" s="215"/>
    </row>
    <row r="5" spans="1:20" ht="30" customHeight="1" thickBot="1" x14ac:dyDescent="0.3">
      <c r="A5" s="164" t="s">
        <v>109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 t="s">
        <v>110</v>
      </c>
      <c r="M5" s="165"/>
      <c r="N5" s="165"/>
      <c r="O5" s="165"/>
      <c r="P5" s="165"/>
      <c r="Q5" s="165"/>
      <c r="R5" s="166" t="s">
        <v>6</v>
      </c>
      <c r="S5" s="167"/>
      <c r="T5" s="168"/>
    </row>
    <row r="6" spans="1:20" ht="15.75" customHeight="1" x14ac:dyDescent="0.25">
      <c r="A6" s="169" t="s">
        <v>7</v>
      </c>
      <c r="B6" s="222" t="s">
        <v>8</v>
      </c>
      <c r="C6" s="175" t="s">
        <v>9</v>
      </c>
      <c r="D6" s="176"/>
      <c r="E6" s="177"/>
      <c r="F6" s="178" t="s">
        <v>10</v>
      </c>
      <c r="G6" s="178" t="s">
        <v>11</v>
      </c>
      <c r="H6" s="181" t="s">
        <v>12</v>
      </c>
      <c r="I6" s="182"/>
      <c r="J6" s="182"/>
      <c r="K6" s="182"/>
      <c r="L6" s="182"/>
      <c r="M6" s="182"/>
      <c r="N6" s="182"/>
      <c r="O6" s="182"/>
      <c r="P6" s="182"/>
      <c r="Q6" s="183"/>
      <c r="R6" s="184" t="s">
        <v>13</v>
      </c>
      <c r="S6" s="187" t="s">
        <v>14</v>
      </c>
      <c r="T6" s="190" t="s">
        <v>15</v>
      </c>
    </row>
    <row r="7" spans="1:20" ht="36" customHeight="1" x14ac:dyDescent="0.25">
      <c r="A7" s="170"/>
      <c r="B7" s="223"/>
      <c r="C7" s="193" t="s">
        <v>9</v>
      </c>
      <c r="D7" s="195" t="s">
        <v>16</v>
      </c>
      <c r="E7" s="197" t="s">
        <v>17</v>
      </c>
      <c r="F7" s="179"/>
      <c r="G7" s="179"/>
      <c r="H7" s="199" t="s">
        <v>18</v>
      </c>
      <c r="I7" s="136" t="s">
        <v>19</v>
      </c>
      <c r="J7" s="136"/>
      <c r="K7" s="136"/>
      <c r="L7" s="137" t="s">
        <v>20</v>
      </c>
      <c r="M7" s="138"/>
      <c r="N7" s="139"/>
      <c r="O7" s="140" t="s">
        <v>21</v>
      </c>
      <c r="P7" s="140"/>
      <c r="Q7" s="141"/>
      <c r="R7" s="185"/>
      <c r="S7" s="188"/>
      <c r="T7" s="191"/>
    </row>
    <row r="8" spans="1:20" s="4" customFormat="1" ht="42" customHeight="1" thickBot="1" x14ac:dyDescent="0.3">
      <c r="A8" s="171"/>
      <c r="B8" s="224"/>
      <c r="C8" s="194"/>
      <c r="D8" s="196"/>
      <c r="E8" s="198"/>
      <c r="F8" s="180"/>
      <c r="G8" s="180"/>
      <c r="H8" s="200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86"/>
      <c r="S8" s="189"/>
      <c r="T8" s="192"/>
    </row>
    <row r="9" spans="1:20" s="9" customFormat="1" ht="15" customHeight="1" x14ac:dyDescent="0.25">
      <c r="A9" s="148">
        <v>1</v>
      </c>
      <c r="B9" s="216">
        <v>2</v>
      </c>
      <c r="C9" s="152">
        <v>3</v>
      </c>
      <c r="D9" s="5">
        <v>4</v>
      </c>
      <c r="E9" s="6">
        <v>5</v>
      </c>
      <c r="F9" s="7">
        <v>6</v>
      </c>
      <c r="G9" s="154">
        <v>7</v>
      </c>
      <c r="H9" s="8">
        <v>8</v>
      </c>
      <c r="I9" s="144">
        <v>9</v>
      </c>
      <c r="J9" s="146">
        <v>10</v>
      </c>
      <c r="K9" s="144">
        <v>11</v>
      </c>
      <c r="L9" s="144">
        <v>12</v>
      </c>
      <c r="M9" s="146">
        <v>13</v>
      </c>
      <c r="N9" s="144">
        <v>14</v>
      </c>
      <c r="O9" s="144">
        <v>15</v>
      </c>
      <c r="P9" s="144">
        <v>16</v>
      </c>
      <c r="Q9" s="156">
        <v>17</v>
      </c>
      <c r="R9" s="158">
        <v>18</v>
      </c>
      <c r="S9" s="218">
        <v>19</v>
      </c>
      <c r="T9" s="220">
        <v>20</v>
      </c>
    </row>
    <row r="10" spans="1:20" s="4" customFormat="1" ht="43.5" customHeight="1" thickBot="1" x14ac:dyDescent="0.3">
      <c r="A10" s="149"/>
      <c r="B10" s="217"/>
      <c r="C10" s="153"/>
      <c r="D10" s="10" t="s">
        <v>29</v>
      </c>
      <c r="E10" s="11" t="s">
        <v>30</v>
      </c>
      <c r="F10" s="12" t="s">
        <v>31</v>
      </c>
      <c r="G10" s="155"/>
      <c r="H10" s="13" t="s">
        <v>32</v>
      </c>
      <c r="I10" s="145"/>
      <c r="J10" s="147"/>
      <c r="K10" s="145"/>
      <c r="L10" s="145"/>
      <c r="M10" s="147"/>
      <c r="N10" s="145"/>
      <c r="O10" s="145"/>
      <c r="P10" s="145"/>
      <c r="Q10" s="157"/>
      <c r="R10" s="159"/>
      <c r="S10" s="219"/>
      <c r="T10" s="221"/>
    </row>
    <row r="11" spans="1:20" s="4" customFormat="1" ht="24.95" customHeight="1" x14ac:dyDescent="0.25">
      <c r="A11" s="14">
        <v>1</v>
      </c>
      <c r="B11" s="83" t="s">
        <v>194</v>
      </c>
      <c r="C11" s="84">
        <v>1</v>
      </c>
      <c r="D11" s="40">
        <f t="shared" ref="D11:D47" si="0">(J11+K11+M11+N11)*C11/F11</f>
        <v>0.32</v>
      </c>
      <c r="E11" s="41">
        <f t="shared" ref="E11:E47" si="1">(I11-K11+L11-N11+O11)*C11/F11</f>
        <v>0.56000000000000005</v>
      </c>
      <c r="F11" s="42">
        <f t="shared" ref="F11:F47" si="2">G11+H11</f>
        <v>25</v>
      </c>
      <c r="G11" s="85">
        <v>7</v>
      </c>
      <c r="H11" s="44">
        <f t="shared" ref="H11:H47" si="3">I11+L11+O11</f>
        <v>18</v>
      </c>
      <c r="I11" s="86">
        <v>8</v>
      </c>
      <c r="J11" s="135">
        <v>4</v>
      </c>
      <c r="K11" s="86">
        <v>4</v>
      </c>
      <c r="L11" s="86"/>
      <c r="M11" s="86"/>
      <c r="N11" s="86"/>
      <c r="O11" s="86">
        <v>10</v>
      </c>
      <c r="P11" s="86"/>
      <c r="Q11" s="87" t="s">
        <v>36</v>
      </c>
      <c r="R11" s="24" t="s">
        <v>41</v>
      </c>
      <c r="S11" s="88" t="s">
        <v>48</v>
      </c>
      <c r="T11" s="89" t="s">
        <v>118</v>
      </c>
    </row>
    <row r="12" spans="1:20" s="4" customFormat="1" ht="24.95" customHeight="1" x14ac:dyDescent="0.25">
      <c r="A12" s="14">
        <v>2</v>
      </c>
      <c r="B12" s="83" t="s">
        <v>145</v>
      </c>
      <c r="C12" s="84">
        <v>3</v>
      </c>
      <c r="D12" s="40">
        <f t="shared" si="0"/>
        <v>0</v>
      </c>
      <c r="E12" s="41">
        <f t="shared" si="1"/>
        <v>2</v>
      </c>
      <c r="F12" s="42">
        <f t="shared" si="2"/>
        <v>75</v>
      </c>
      <c r="G12" s="85">
        <v>25</v>
      </c>
      <c r="H12" s="44">
        <f t="shared" si="3"/>
        <v>50</v>
      </c>
      <c r="I12" s="86">
        <v>20</v>
      </c>
      <c r="J12" s="86"/>
      <c r="K12" s="86"/>
      <c r="L12" s="86"/>
      <c r="M12" s="86"/>
      <c r="N12" s="86"/>
      <c r="O12" s="86">
        <v>30</v>
      </c>
      <c r="P12" s="86"/>
      <c r="Q12" s="87" t="s">
        <v>39</v>
      </c>
      <c r="R12" s="24" t="s">
        <v>37</v>
      </c>
      <c r="S12" s="88" t="s">
        <v>48</v>
      </c>
      <c r="T12" s="89" t="s">
        <v>146</v>
      </c>
    </row>
    <row r="13" spans="1:20" s="4" customFormat="1" ht="24.95" customHeight="1" x14ac:dyDescent="0.25">
      <c r="A13" s="14">
        <v>3</v>
      </c>
      <c r="B13" s="83" t="s">
        <v>51</v>
      </c>
      <c r="C13" s="84">
        <v>1</v>
      </c>
      <c r="D13" s="40">
        <f t="shared" si="0"/>
        <v>0</v>
      </c>
      <c r="E13" s="41">
        <f t="shared" si="1"/>
        <v>0.6</v>
      </c>
      <c r="F13" s="42">
        <f t="shared" si="2"/>
        <v>25</v>
      </c>
      <c r="G13" s="85">
        <v>10</v>
      </c>
      <c r="H13" s="44">
        <f t="shared" si="3"/>
        <v>15</v>
      </c>
      <c r="I13" s="86"/>
      <c r="J13" s="86"/>
      <c r="K13" s="86"/>
      <c r="L13" s="86"/>
      <c r="M13" s="86"/>
      <c r="N13" s="86"/>
      <c r="O13" s="86">
        <v>15</v>
      </c>
      <c r="P13" s="86"/>
      <c r="Q13" s="87"/>
      <c r="R13" s="24" t="s">
        <v>41</v>
      </c>
      <c r="S13" s="88"/>
      <c r="T13" s="89"/>
    </row>
    <row r="14" spans="1:20" s="4" customFormat="1" ht="24.95" customHeight="1" x14ac:dyDescent="0.25">
      <c r="A14" s="14">
        <v>4</v>
      </c>
      <c r="B14" s="83" t="s">
        <v>52</v>
      </c>
      <c r="C14" s="84">
        <v>1</v>
      </c>
      <c r="D14" s="40">
        <f t="shared" si="0"/>
        <v>0</v>
      </c>
      <c r="E14" s="41">
        <f t="shared" si="1"/>
        <v>0.6</v>
      </c>
      <c r="F14" s="42">
        <f t="shared" si="2"/>
        <v>25</v>
      </c>
      <c r="G14" s="85">
        <v>10</v>
      </c>
      <c r="H14" s="44">
        <f t="shared" si="3"/>
        <v>15</v>
      </c>
      <c r="I14" s="86"/>
      <c r="J14" s="86"/>
      <c r="K14" s="86"/>
      <c r="L14" s="86"/>
      <c r="M14" s="86"/>
      <c r="N14" s="86"/>
      <c r="O14" s="86">
        <v>15</v>
      </c>
      <c r="P14" s="86"/>
      <c r="Q14" s="87"/>
      <c r="R14" s="24" t="s">
        <v>41</v>
      </c>
      <c r="S14" s="88"/>
      <c r="T14" s="89"/>
    </row>
    <row r="15" spans="1:20" s="4" customFormat="1" ht="24.95" customHeight="1" x14ac:dyDescent="0.25">
      <c r="A15" s="14">
        <v>5</v>
      </c>
      <c r="B15" s="83" t="s">
        <v>147</v>
      </c>
      <c r="C15" s="84">
        <v>1</v>
      </c>
      <c r="D15" s="40">
        <f t="shared" si="0"/>
        <v>0.16</v>
      </c>
      <c r="E15" s="41">
        <f t="shared" si="1"/>
        <v>0.56000000000000005</v>
      </c>
      <c r="F15" s="42">
        <f t="shared" si="2"/>
        <v>25</v>
      </c>
      <c r="G15" s="85">
        <v>7</v>
      </c>
      <c r="H15" s="44">
        <f t="shared" si="3"/>
        <v>18</v>
      </c>
      <c r="I15" s="86">
        <v>8</v>
      </c>
      <c r="J15" s="86"/>
      <c r="K15" s="86">
        <v>4</v>
      </c>
      <c r="L15" s="86"/>
      <c r="M15" s="86"/>
      <c r="N15" s="86"/>
      <c r="O15" s="86">
        <v>10</v>
      </c>
      <c r="P15" s="86"/>
      <c r="Q15" s="87" t="s">
        <v>36</v>
      </c>
      <c r="R15" s="24" t="s">
        <v>41</v>
      </c>
      <c r="S15" s="88" t="s">
        <v>48</v>
      </c>
      <c r="T15" s="89" t="s">
        <v>146</v>
      </c>
    </row>
    <row r="16" spans="1:20" s="4" customFormat="1" ht="24.95" customHeight="1" x14ac:dyDescent="0.25">
      <c r="A16" s="14">
        <v>6</v>
      </c>
      <c r="B16" s="83" t="s">
        <v>148</v>
      </c>
      <c r="C16" s="84">
        <v>1</v>
      </c>
      <c r="D16" s="40">
        <f t="shared" si="0"/>
        <v>0</v>
      </c>
      <c r="E16" s="41">
        <f t="shared" si="1"/>
        <v>0.72</v>
      </c>
      <c r="F16" s="42">
        <f t="shared" si="2"/>
        <v>25</v>
      </c>
      <c r="G16" s="85">
        <v>7</v>
      </c>
      <c r="H16" s="44">
        <f t="shared" si="3"/>
        <v>18</v>
      </c>
      <c r="I16" s="86">
        <v>8</v>
      </c>
      <c r="J16" s="86"/>
      <c r="K16" s="86"/>
      <c r="L16" s="86"/>
      <c r="M16" s="86"/>
      <c r="N16" s="86"/>
      <c r="O16" s="86">
        <v>10</v>
      </c>
      <c r="P16" s="86"/>
      <c r="Q16" s="87" t="s">
        <v>39</v>
      </c>
      <c r="R16" s="24" t="s">
        <v>41</v>
      </c>
      <c r="S16" s="88" t="s">
        <v>48</v>
      </c>
      <c r="T16" s="89" t="s">
        <v>60</v>
      </c>
    </row>
    <row r="17" spans="1:20" s="4" customFormat="1" ht="24.95" customHeight="1" x14ac:dyDescent="0.25">
      <c r="A17" s="14">
        <v>7</v>
      </c>
      <c r="B17" s="83" t="s">
        <v>149</v>
      </c>
      <c r="C17" s="84">
        <v>1</v>
      </c>
      <c r="D17" s="40">
        <f t="shared" si="0"/>
        <v>0</v>
      </c>
      <c r="E17" s="41">
        <f t="shared" si="1"/>
        <v>0.72</v>
      </c>
      <c r="F17" s="42">
        <f t="shared" si="2"/>
        <v>25</v>
      </c>
      <c r="G17" s="85">
        <v>7</v>
      </c>
      <c r="H17" s="44">
        <f t="shared" si="3"/>
        <v>18</v>
      </c>
      <c r="I17" s="86">
        <v>8</v>
      </c>
      <c r="J17" s="86"/>
      <c r="K17" s="86"/>
      <c r="L17" s="86"/>
      <c r="M17" s="86"/>
      <c r="N17" s="86"/>
      <c r="O17" s="86">
        <v>10</v>
      </c>
      <c r="P17" s="86"/>
      <c r="Q17" s="87" t="s">
        <v>39</v>
      </c>
      <c r="R17" s="24" t="s">
        <v>41</v>
      </c>
      <c r="S17" s="88" t="s">
        <v>48</v>
      </c>
      <c r="T17" s="89" t="s">
        <v>146</v>
      </c>
    </row>
    <row r="18" spans="1:20" s="4" customFormat="1" ht="24.95" customHeight="1" x14ac:dyDescent="0.25">
      <c r="A18" s="14">
        <v>8</v>
      </c>
      <c r="B18" s="83" t="s">
        <v>150</v>
      </c>
      <c r="C18" s="84">
        <v>2</v>
      </c>
      <c r="D18" s="40">
        <f t="shared" si="0"/>
        <v>0</v>
      </c>
      <c r="E18" s="41">
        <f t="shared" si="1"/>
        <v>0.4</v>
      </c>
      <c r="F18" s="42">
        <f t="shared" si="2"/>
        <v>50</v>
      </c>
      <c r="G18" s="85">
        <v>40</v>
      </c>
      <c r="H18" s="44">
        <f t="shared" si="3"/>
        <v>10</v>
      </c>
      <c r="I18" s="86"/>
      <c r="J18" s="86"/>
      <c r="K18" s="86"/>
      <c r="L18" s="86">
        <v>10</v>
      </c>
      <c r="M18" s="86"/>
      <c r="N18" s="86"/>
      <c r="O18" s="86"/>
      <c r="P18" s="86"/>
      <c r="Q18" s="87"/>
      <c r="R18" s="24" t="s">
        <v>41</v>
      </c>
      <c r="S18" s="88"/>
      <c r="T18" s="89"/>
    </row>
    <row r="19" spans="1:20" ht="24.95" customHeight="1" x14ac:dyDescent="0.25">
      <c r="A19" s="28">
        <v>9</v>
      </c>
      <c r="B19" s="90" t="s">
        <v>151</v>
      </c>
      <c r="C19" s="39">
        <v>2</v>
      </c>
      <c r="D19" s="40">
        <f t="shared" si="0"/>
        <v>0</v>
      </c>
      <c r="E19" s="41">
        <f t="shared" si="1"/>
        <v>1.5</v>
      </c>
      <c r="F19" s="42">
        <f t="shared" si="2"/>
        <v>60</v>
      </c>
      <c r="G19" s="43">
        <v>15</v>
      </c>
      <c r="H19" s="44">
        <f t="shared" si="3"/>
        <v>45</v>
      </c>
      <c r="I19" s="45">
        <v>15</v>
      </c>
      <c r="J19" s="45"/>
      <c r="K19" s="45"/>
      <c r="L19" s="45"/>
      <c r="M19" s="45"/>
      <c r="N19" s="45"/>
      <c r="O19" s="45">
        <v>30</v>
      </c>
      <c r="P19" s="45"/>
      <c r="Q19" s="46" t="s">
        <v>39</v>
      </c>
      <c r="R19" s="91" t="s">
        <v>37</v>
      </c>
      <c r="S19" s="130" t="s">
        <v>152</v>
      </c>
      <c r="T19" s="93" t="s">
        <v>153</v>
      </c>
    </row>
    <row r="20" spans="1:20" ht="24.95" customHeight="1" x14ac:dyDescent="0.25">
      <c r="A20" s="28">
        <v>10</v>
      </c>
      <c r="B20" s="90" t="s">
        <v>154</v>
      </c>
      <c r="C20" s="39">
        <v>1</v>
      </c>
      <c r="D20" s="40">
        <f t="shared" si="0"/>
        <v>0.28000000000000003</v>
      </c>
      <c r="E20" s="41">
        <f t="shared" si="1"/>
        <v>0.68</v>
      </c>
      <c r="F20" s="42">
        <f t="shared" si="2"/>
        <v>25</v>
      </c>
      <c r="G20" s="43">
        <v>8</v>
      </c>
      <c r="H20" s="44">
        <f t="shared" si="3"/>
        <v>17</v>
      </c>
      <c r="I20" s="45">
        <v>7</v>
      </c>
      <c r="J20" s="45">
        <v>7</v>
      </c>
      <c r="K20" s="45"/>
      <c r="L20" s="45"/>
      <c r="M20" s="45"/>
      <c r="N20" s="45"/>
      <c r="O20" s="45">
        <v>10</v>
      </c>
      <c r="P20" s="45"/>
      <c r="Q20" s="46" t="s">
        <v>36</v>
      </c>
      <c r="R20" s="91" t="s">
        <v>41</v>
      </c>
      <c r="S20" s="92" t="s">
        <v>62</v>
      </c>
      <c r="T20" s="93" t="s">
        <v>63</v>
      </c>
    </row>
    <row r="21" spans="1:20" ht="35.25" customHeight="1" x14ac:dyDescent="0.25">
      <c r="A21" s="28">
        <v>11</v>
      </c>
      <c r="B21" s="83" t="s">
        <v>155</v>
      </c>
      <c r="C21" s="39">
        <v>1</v>
      </c>
      <c r="D21" s="40">
        <f t="shared" si="0"/>
        <v>0</v>
      </c>
      <c r="E21" s="41">
        <f t="shared" si="1"/>
        <v>0.72</v>
      </c>
      <c r="F21" s="42">
        <f t="shared" si="2"/>
        <v>25</v>
      </c>
      <c r="G21" s="43">
        <v>7</v>
      </c>
      <c r="H21" s="44">
        <f t="shared" si="3"/>
        <v>18</v>
      </c>
      <c r="I21" s="45">
        <v>8</v>
      </c>
      <c r="J21" s="45"/>
      <c r="K21" s="45"/>
      <c r="L21" s="45"/>
      <c r="M21" s="45"/>
      <c r="N21" s="45"/>
      <c r="O21" s="45">
        <v>10</v>
      </c>
      <c r="P21" s="45"/>
      <c r="Q21" s="46" t="s">
        <v>39</v>
      </c>
      <c r="R21" s="91" t="s">
        <v>37</v>
      </c>
      <c r="S21" s="92" t="s">
        <v>48</v>
      </c>
      <c r="T21" s="93" t="s">
        <v>207</v>
      </c>
    </row>
    <row r="22" spans="1:20" ht="60" customHeight="1" x14ac:dyDescent="0.25">
      <c r="A22" s="28">
        <v>12</v>
      </c>
      <c r="B22" s="83" t="s">
        <v>156</v>
      </c>
      <c r="C22" s="39">
        <v>3</v>
      </c>
      <c r="D22" s="40">
        <f t="shared" si="0"/>
        <v>0</v>
      </c>
      <c r="E22" s="41">
        <f t="shared" si="1"/>
        <v>2</v>
      </c>
      <c r="F22" s="42">
        <f t="shared" si="2"/>
        <v>75</v>
      </c>
      <c r="G22" s="43">
        <v>25</v>
      </c>
      <c r="H22" s="44">
        <f t="shared" si="3"/>
        <v>50</v>
      </c>
      <c r="I22" s="45">
        <v>20</v>
      </c>
      <c r="J22" s="45"/>
      <c r="K22" s="45"/>
      <c r="L22" s="45">
        <v>30</v>
      </c>
      <c r="M22" s="45"/>
      <c r="N22" s="45"/>
      <c r="O22" s="45"/>
      <c r="P22" s="45"/>
      <c r="Q22" s="46" t="s">
        <v>65</v>
      </c>
      <c r="R22" s="91" t="s">
        <v>37</v>
      </c>
      <c r="S22" s="129" t="s">
        <v>66</v>
      </c>
      <c r="T22" s="93" t="s">
        <v>157</v>
      </c>
    </row>
    <row r="23" spans="1:20" ht="58.5" customHeight="1" x14ac:dyDescent="0.25">
      <c r="A23" s="28">
        <v>13</v>
      </c>
      <c r="B23" s="83" t="s">
        <v>158</v>
      </c>
      <c r="C23" s="39">
        <v>1</v>
      </c>
      <c r="D23" s="40">
        <f t="shared" si="0"/>
        <v>0</v>
      </c>
      <c r="E23" s="41">
        <f t="shared" si="1"/>
        <v>0.83333333333333337</v>
      </c>
      <c r="F23" s="42">
        <f t="shared" si="2"/>
        <v>30</v>
      </c>
      <c r="G23" s="43">
        <v>5</v>
      </c>
      <c r="H23" s="44">
        <f t="shared" si="3"/>
        <v>25</v>
      </c>
      <c r="I23" s="45"/>
      <c r="J23" s="45"/>
      <c r="K23" s="45"/>
      <c r="L23" s="45"/>
      <c r="M23" s="45"/>
      <c r="N23" s="45"/>
      <c r="O23" s="45">
        <v>25</v>
      </c>
      <c r="P23" s="45"/>
      <c r="Q23" s="46" t="s">
        <v>39</v>
      </c>
      <c r="R23" s="91" t="s">
        <v>41</v>
      </c>
      <c r="S23" s="92" t="s">
        <v>48</v>
      </c>
      <c r="T23" s="93" t="s">
        <v>60</v>
      </c>
    </row>
    <row r="24" spans="1:20" ht="66" customHeight="1" x14ac:dyDescent="0.25">
      <c r="A24" s="28">
        <v>14</v>
      </c>
      <c r="B24" s="83" t="s">
        <v>159</v>
      </c>
      <c r="C24" s="39">
        <v>1</v>
      </c>
      <c r="D24" s="40">
        <f t="shared" si="0"/>
        <v>0</v>
      </c>
      <c r="E24" s="41">
        <f t="shared" si="1"/>
        <v>0.72</v>
      </c>
      <c r="F24" s="42">
        <f t="shared" si="2"/>
        <v>25</v>
      </c>
      <c r="G24" s="43">
        <v>7</v>
      </c>
      <c r="H24" s="44">
        <f t="shared" si="3"/>
        <v>18</v>
      </c>
      <c r="I24" s="45">
        <v>8</v>
      </c>
      <c r="J24" s="45"/>
      <c r="K24" s="45"/>
      <c r="L24" s="45"/>
      <c r="M24" s="45"/>
      <c r="N24" s="45"/>
      <c r="O24" s="45">
        <v>10</v>
      </c>
      <c r="P24" s="45"/>
      <c r="Q24" s="46" t="s">
        <v>39</v>
      </c>
      <c r="R24" s="91" t="s">
        <v>41</v>
      </c>
      <c r="S24" s="92" t="s">
        <v>48</v>
      </c>
      <c r="T24" s="93" t="s">
        <v>160</v>
      </c>
    </row>
    <row r="25" spans="1:20" ht="46.5" customHeight="1" x14ac:dyDescent="0.25">
      <c r="A25" s="28">
        <v>15</v>
      </c>
      <c r="B25" s="83" t="s">
        <v>161</v>
      </c>
      <c r="C25" s="39">
        <v>3</v>
      </c>
      <c r="D25" s="40">
        <f t="shared" si="0"/>
        <v>0</v>
      </c>
      <c r="E25" s="41">
        <f t="shared" si="1"/>
        <v>2</v>
      </c>
      <c r="F25" s="42">
        <f t="shared" si="2"/>
        <v>75</v>
      </c>
      <c r="G25" s="43">
        <v>25</v>
      </c>
      <c r="H25" s="44">
        <f t="shared" si="3"/>
        <v>50</v>
      </c>
      <c r="I25" s="45">
        <v>20</v>
      </c>
      <c r="J25" s="45"/>
      <c r="K25" s="45"/>
      <c r="L25" s="45">
        <v>30</v>
      </c>
      <c r="M25" s="45"/>
      <c r="N25" s="45"/>
      <c r="O25" s="45"/>
      <c r="P25" s="45"/>
      <c r="Q25" s="46" t="s">
        <v>65</v>
      </c>
      <c r="R25" s="91" t="s">
        <v>37</v>
      </c>
      <c r="S25" s="129" t="s">
        <v>66</v>
      </c>
      <c r="T25" s="93" t="s">
        <v>162</v>
      </c>
    </row>
    <row r="26" spans="1:20" ht="53.25" customHeight="1" x14ac:dyDescent="0.25">
      <c r="A26" s="28">
        <v>16</v>
      </c>
      <c r="B26" s="83" t="s">
        <v>163</v>
      </c>
      <c r="C26" s="39">
        <v>1</v>
      </c>
      <c r="D26" s="40">
        <f t="shared" si="0"/>
        <v>0</v>
      </c>
      <c r="E26" s="41">
        <f t="shared" si="1"/>
        <v>0.72</v>
      </c>
      <c r="F26" s="42">
        <f t="shared" si="2"/>
        <v>25</v>
      </c>
      <c r="G26" s="43">
        <v>7</v>
      </c>
      <c r="H26" s="44">
        <f t="shared" si="3"/>
        <v>18</v>
      </c>
      <c r="I26" s="45">
        <v>8</v>
      </c>
      <c r="J26" s="45"/>
      <c r="K26" s="45"/>
      <c r="L26" s="45"/>
      <c r="M26" s="45"/>
      <c r="N26" s="45"/>
      <c r="O26" s="45">
        <v>10</v>
      </c>
      <c r="P26" s="45"/>
      <c r="Q26" s="46" t="s">
        <v>36</v>
      </c>
      <c r="R26" s="91" t="s">
        <v>41</v>
      </c>
      <c r="S26" s="92" t="s">
        <v>48</v>
      </c>
      <c r="T26" s="93" t="s">
        <v>101</v>
      </c>
    </row>
    <row r="27" spans="1:20" ht="24.75" customHeight="1" x14ac:dyDescent="0.25">
      <c r="A27" s="28">
        <v>17</v>
      </c>
      <c r="B27" s="83" t="s">
        <v>164</v>
      </c>
      <c r="C27" s="39">
        <v>3</v>
      </c>
      <c r="D27" s="40">
        <f t="shared" si="0"/>
        <v>0</v>
      </c>
      <c r="E27" s="41">
        <f t="shared" si="1"/>
        <v>3</v>
      </c>
      <c r="F27" s="42">
        <f t="shared" si="2"/>
        <v>75</v>
      </c>
      <c r="G27" s="43"/>
      <c r="H27" s="44">
        <f t="shared" si="3"/>
        <v>75</v>
      </c>
      <c r="I27" s="45"/>
      <c r="J27" s="45"/>
      <c r="K27" s="45"/>
      <c r="L27" s="45"/>
      <c r="M27" s="45"/>
      <c r="N27" s="45"/>
      <c r="O27" s="45">
        <v>75</v>
      </c>
      <c r="P27" s="45"/>
      <c r="Q27" s="46"/>
      <c r="R27" s="91" t="s">
        <v>41</v>
      </c>
      <c r="S27" s="92" t="s">
        <v>48</v>
      </c>
      <c r="T27" s="93" t="s">
        <v>99</v>
      </c>
    </row>
    <row r="28" spans="1:20" ht="26.25" customHeight="1" x14ac:dyDescent="0.25">
      <c r="A28" s="28">
        <v>18</v>
      </c>
      <c r="B28" s="83" t="s">
        <v>165</v>
      </c>
      <c r="C28" s="39">
        <v>2</v>
      </c>
      <c r="D28" s="40">
        <f t="shared" si="0"/>
        <v>0</v>
      </c>
      <c r="E28" s="41">
        <f t="shared" si="1"/>
        <v>2</v>
      </c>
      <c r="F28" s="42">
        <f t="shared" si="2"/>
        <v>50</v>
      </c>
      <c r="G28" s="43"/>
      <c r="H28" s="44">
        <f t="shared" si="3"/>
        <v>50</v>
      </c>
      <c r="I28" s="45"/>
      <c r="J28" s="45"/>
      <c r="K28" s="45"/>
      <c r="L28" s="45"/>
      <c r="M28" s="45"/>
      <c r="N28" s="45"/>
      <c r="O28" s="45">
        <v>50</v>
      </c>
      <c r="P28" s="45"/>
      <c r="Q28" s="46"/>
      <c r="R28" s="91" t="s">
        <v>41</v>
      </c>
      <c r="S28" s="92" t="s">
        <v>48</v>
      </c>
      <c r="T28" s="93" t="s">
        <v>99</v>
      </c>
    </row>
    <row r="29" spans="1:20" ht="27" customHeight="1" x14ac:dyDescent="0.25">
      <c r="A29" s="28">
        <v>19</v>
      </c>
      <c r="B29" s="83" t="s">
        <v>166</v>
      </c>
      <c r="C29" s="39">
        <v>2</v>
      </c>
      <c r="D29" s="40">
        <f t="shared" si="0"/>
        <v>0</v>
      </c>
      <c r="E29" s="41">
        <f t="shared" si="1"/>
        <v>2</v>
      </c>
      <c r="F29" s="42">
        <f t="shared" si="2"/>
        <v>50</v>
      </c>
      <c r="G29" s="43"/>
      <c r="H29" s="44">
        <f t="shared" si="3"/>
        <v>50</v>
      </c>
      <c r="I29" s="45"/>
      <c r="J29" s="45"/>
      <c r="K29" s="45"/>
      <c r="L29" s="45"/>
      <c r="M29" s="45"/>
      <c r="N29" s="45"/>
      <c r="O29" s="45">
        <v>50</v>
      </c>
      <c r="P29" s="45"/>
      <c r="Q29" s="46"/>
      <c r="R29" s="91" t="s">
        <v>41</v>
      </c>
      <c r="S29" s="92" t="s">
        <v>48</v>
      </c>
      <c r="T29" s="93" t="s">
        <v>99</v>
      </c>
    </row>
    <row r="30" spans="1:20" ht="26.25" customHeight="1" x14ac:dyDescent="0.25">
      <c r="A30" s="28">
        <v>20</v>
      </c>
      <c r="B30" s="83" t="s">
        <v>167</v>
      </c>
      <c r="C30" s="39">
        <v>2</v>
      </c>
      <c r="D30" s="40">
        <f t="shared" si="0"/>
        <v>0</v>
      </c>
      <c r="E30" s="41">
        <f t="shared" si="1"/>
        <v>1.4</v>
      </c>
      <c r="F30" s="42">
        <f t="shared" si="2"/>
        <v>50</v>
      </c>
      <c r="G30" s="43">
        <v>15</v>
      </c>
      <c r="H30" s="44">
        <f t="shared" si="3"/>
        <v>35</v>
      </c>
      <c r="I30" s="45"/>
      <c r="J30" s="45"/>
      <c r="K30" s="45"/>
      <c r="L30" s="45"/>
      <c r="M30" s="45"/>
      <c r="N30" s="45"/>
      <c r="O30" s="45">
        <v>35</v>
      </c>
      <c r="P30" s="45"/>
      <c r="Q30" s="46" t="s">
        <v>39</v>
      </c>
      <c r="R30" s="91" t="s">
        <v>41</v>
      </c>
      <c r="S30" s="92" t="s">
        <v>48</v>
      </c>
      <c r="T30" s="93" t="s">
        <v>60</v>
      </c>
    </row>
    <row r="31" spans="1:20" ht="27" customHeight="1" x14ac:dyDescent="0.25">
      <c r="A31" s="28">
        <v>21</v>
      </c>
      <c r="B31" s="83" t="s">
        <v>168</v>
      </c>
      <c r="C31" s="39">
        <v>1</v>
      </c>
      <c r="D31" s="40">
        <f t="shared" si="0"/>
        <v>0</v>
      </c>
      <c r="E31" s="41">
        <f t="shared" si="1"/>
        <v>0.83333333333333337</v>
      </c>
      <c r="F31" s="42">
        <f t="shared" si="2"/>
        <v>30</v>
      </c>
      <c r="G31" s="43">
        <v>5</v>
      </c>
      <c r="H31" s="44">
        <f t="shared" si="3"/>
        <v>25</v>
      </c>
      <c r="I31" s="45"/>
      <c r="J31" s="45"/>
      <c r="K31" s="45"/>
      <c r="L31" s="45"/>
      <c r="M31" s="45"/>
      <c r="N31" s="45"/>
      <c r="O31" s="45">
        <v>25</v>
      </c>
      <c r="P31" s="45"/>
      <c r="Q31" s="46" t="s">
        <v>39</v>
      </c>
      <c r="R31" s="91" t="s">
        <v>41</v>
      </c>
      <c r="S31" s="92" t="s">
        <v>48</v>
      </c>
      <c r="T31" s="93" t="s">
        <v>60</v>
      </c>
    </row>
    <row r="32" spans="1:20" ht="20.25" customHeight="1" x14ac:dyDescent="0.25">
      <c r="A32" s="28">
        <v>22</v>
      </c>
      <c r="B32" s="83" t="s">
        <v>169</v>
      </c>
      <c r="C32" s="39">
        <v>4</v>
      </c>
      <c r="D32" s="40">
        <f t="shared" si="0"/>
        <v>0</v>
      </c>
      <c r="E32" s="41">
        <f t="shared" si="1"/>
        <v>2.6</v>
      </c>
      <c r="F32" s="42">
        <f t="shared" si="2"/>
        <v>100</v>
      </c>
      <c r="G32" s="43">
        <v>35</v>
      </c>
      <c r="H32" s="44">
        <f t="shared" si="3"/>
        <v>65</v>
      </c>
      <c r="I32" s="45">
        <v>35</v>
      </c>
      <c r="J32" s="45"/>
      <c r="K32" s="45"/>
      <c r="L32" s="45"/>
      <c r="M32" s="45"/>
      <c r="N32" s="45"/>
      <c r="O32" s="45">
        <v>30</v>
      </c>
      <c r="P32" s="45"/>
      <c r="Q32" s="46" t="s">
        <v>39</v>
      </c>
      <c r="R32" s="91" t="s">
        <v>41</v>
      </c>
      <c r="S32" s="92" t="s">
        <v>48</v>
      </c>
      <c r="T32" s="93" t="s">
        <v>146</v>
      </c>
    </row>
    <row r="33" spans="1:20" ht="26.25" customHeight="1" x14ac:dyDescent="0.25">
      <c r="A33" s="28">
        <v>23</v>
      </c>
      <c r="B33" s="83" t="s">
        <v>170</v>
      </c>
      <c r="C33" s="39">
        <v>1</v>
      </c>
      <c r="D33" s="40">
        <f t="shared" si="0"/>
        <v>0</v>
      </c>
      <c r="E33" s="41">
        <f t="shared" si="1"/>
        <v>0.72</v>
      </c>
      <c r="F33" s="42">
        <f t="shared" si="2"/>
        <v>25</v>
      </c>
      <c r="G33" s="43">
        <v>7</v>
      </c>
      <c r="H33" s="44">
        <f t="shared" si="3"/>
        <v>18</v>
      </c>
      <c r="I33" s="45">
        <v>8</v>
      </c>
      <c r="J33" s="45"/>
      <c r="K33" s="45"/>
      <c r="L33" s="45">
        <v>10</v>
      </c>
      <c r="M33" s="45"/>
      <c r="N33" s="45"/>
      <c r="O33" s="45"/>
      <c r="P33" s="45"/>
      <c r="Q33" s="46" t="s">
        <v>65</v>
      </c>
      <c r="R33" s="91" t="s">
        <v>41</v>
      </c>
      <c r="S33" s="92" t="s">
        <v>171</v>
      </c>
      <c r="T33" s="93" t="s">
        <v>208</v>
      </c>
    </row>
    <row r="34" spans="1:20" ht="25.5" customHeight="1" x14ac:dyDescent="0.25">
      <c r="A34" s="28">
        <v>24</v>
      </c>
      <c r="B34" s="83" t="s">
        <v>172</v>
      </c>
      <c r="C34" s="39">
        <v>2</v>
      </c>
      <c r="D34" s="40">
        <f t="shared" si="0"/>
        <v>0</v>
      </c>
      <c r="E34" s="41">
        <f t="shared" si="1"/>
        <v>1.4</v>
      </c>
      <c r="F34" s="42">
        <f t="shared" si="2"/>
        <v>50</v>
      </c>
      <c r="G34" s="43">
        <v>15</v>
      </c>
      <c r="H34" s="44">
        <f t="shared" si="3"/>
        <v>35</v>
      </c>
      <c r="I34" s="45">
        <v>20</v>
      </c>
      <c r="J34" s="45"/>
      <c r="K34" s="45"/>
      <c r="L34" s="45">
        <v>15</v>
      </c>
      <c r="M34" s="45"/>
      <c r="N34" s="45"/>
      <c r="O34" s="45"/>
      <c r="P34" s="45"/>
      <c r="Q34" s="46" t="s">
        <v>65</v>
      </c>
      <c r="R34" s="91" t="s">
        <v>37</v>
      </c>
      <c r="S34" s="92" t="s">
        <v>66</v>
      </c>
      <c r="T34" s="93" t="s">
        <v>157</v>
      </c>
    </row>
    <row r="35" spans="1:20" ht="25.5" customHeight="1" x14ac:dyDescent="0.25">
      <c r="A35" s="28">
        <v>25</v>
      </c>
      <c r="B35" s="83" t="s">
        <v>173</v>
      </c>
      <c r="C35" s="39">
        <v>1</v>
      </c>
      <c r="D35" s="40">
        <f t="shared" si="0"/>
        <v>0</v>
      </c>
      <c r="E35" s="41">
        <f t="shared" si="1"/>
        <v>0.68</v>
      </c>
      <c r="F35" s="42">
        <f t="shared" si="2"/>
        <v>25</v>
      </c>
      <c r="G35" s="43">
        <v>8</v>
      </c>
      <c r="H35" s="44">
        <f t="shared" si="3"/>
        <v>17</v>
      </c>
      <c r="I35" s="45">
        <v>7</v>
      </c>
      <c r="J35" s="45"/>
      <c r="K35" s="45"/>
      <c r="L35" s="45"/>
      <c r="M35" s="45"/>
      <c r="N35" s="45"/>
      <c r="O35" s="45">
        <v>10</v>
      </c>
      <c r="P35" s="45"/>
      <c r="Q35" s="46" t="s">
        <v>39</v>
      </c>
      <c r="R35" s="91" t="s">
        <v>41</v>
      </c>
      <c r="S35" s="92" t="s">
        <v>48</v>
      </c>
      <c r="T35" s="93" t="s">
        <v>136</v>
      </c>
    </row>
    <row r="36" spans="1:20" ht="26.25" customHeight="1" x14ac:dyDescent="0.25">
      <c r="A36" s="28">
        <v>26</v>
      </c>
      <c r="B36" s="83" t="s">
        <v>174</v>
      </c>
      <c r="C36" s="39">
        <v>1</v>
      </c>
      <c r="D36" s="40">
        <f t="shared" si="0"/>
        <v>0</v>
      </c>
      <c r="E36" s="41">
        <f t="shared" si="1"/>
        <v>0.72</v>
      </c>
      <c r="F36" s="42">
        <f t="shared" si="2"/>
        <v>25</v>
      </c>
      <c r="G36" s="43">
        <v>7</v>
      </c>
      <c r="H36" s="44">
        <f t="shared" si="3"/>
        <v>18</v>
      </c>
      <c r="I36" s="45">
        <v>8</v>
      </c>
      <c r="J36" s="45"/>
      <c r="K36" s="45"/>
      <c r="L36" s="45"/>
      <c r="M36" s="45"/>
      <c r="N36" s="45"/>
      <c r="O36" s="45">
        <v>10</v>
      </c>
      <c r="P36" s="45"/>
      <c r="Q36" s="46" t="s">
        <v>39</v>
      </c>
      <c r="R36" s="91" t="s">
        <v>41</v>
      </c>
      <c r="S36" s="92" t="s">
        <v>48</v>
      </c>
      <c r="T36" s="93" t="s">
        <v>160</v>
      </c>
    </row>
    <row r="37" spans="1:20" ht="18.75" customHeight="1" x14ac:dyDescent="0.25">
      <c r="A37" s="28">
        <v>27</v>
      </c>
      <c r="B37" s="90" t="s">
        <v>122</v>
      </c>
      <c r="C37" s="39">
        <v>1</v>
      </c>
      <c r="D37" s="40">
        <f t="shared" si="0"/>
        <v>0</v>
      </c>
      <c r="E37" s="41">
        <f t="shared" si="1"/>
        <v>0.4</v>
      </c>
      <c r="F37" s="42">
        <f t="shared" si="2"/>
        <v>25</v>
      </c>
      <c r="G37" s="43">
        <v>15</v>
      </c>
      <c r="H37" s="44">
        <f t="shared" si="3"/>
        <v>10</v>
      </c>
      <c r="I37" s="45"/>
      <c r="J37" s="45"/>
      <c r="K37" s="45"/>
      <c r="L37" s="45">
        <v>10</v>
      </c>
      <c r="M37" s="45"/>
      <c r="N37" s="45"/>
      <c r="O37" s="45"/>
      <c r="P37" s="45"/>
      <c r="Q37" s="46"/>
      <c r="R37" s="91" t="s">
        <v>41</v>
      </c>
      <c r="S37" s="92"/>
      <c r="T37" s="93"/>
    </row>
    <row r="38" spans="1:20" ht="21.75" customHeight="1" x14ac:dyDescent="0.25">
      <c r="A38" s="94">
        <v>28</v>
      </c>
      <c r="B38" s="95" t="s">
        <v>175</v>
      </c>
      <c r="C38" s="39">
        <v>3</v>
      </c>
      <c r="D38" s="40">
        <f t="shared" si="0"/>
        <v>0</v>
      </c>
      <c r="E38" s="41">
        <f t="shared" si="1"/>
        <v>2</v>
      </c>
      <c r="F38" s="42">
        <f t="shared" si="2"/>
        <v>75</v>
      </c>
      <c r="G38" s="43">
        <v>25</v>
      </c>
      <c r="H38" s="44">
        <f t="shared" si="3"/>
        <v>50</v>
      </c>
      <c r="I38" s="45">
        <v>30</v>
      </c>
      <c r="J38" s="45"/>
      <c r="K38" s="45"/>
      <c r="L38" s="45"/>
      <c r="M38" s="45"/>
      <c r="N38" s="45"/>
      <c r="O38" s="45">
        <v>20</v>
      </c>
      <c r="P38" s="45"/>
      <c r="Q38" s="96" t="s">
        <v>36</v>
      </c>
      <c r="R38" s="97" t="s">
        <v>37</v>
      </c>
      <c r="S38" s="98" t="s">
        <v>48</v>
      </c>
      <c r="T38" s="99" t="s">
        <v>146</v>
      </c>
    </row>
    <row r="39" spans="1:20" ht="21" customHeight="1" x14ac:dyDescent="0.25">
      <c r="A39" s="94">
        <v>29</v>
      </c>
      <c r="B39" s="95" t="s">
        <v>176</v>
      </c>
      <c r="C39" s="39">
        <v>1</v>
      </c>
      <c r="D39" s="40">
        <f t="shared" si="0"/>
        <v>0</v>
      </c>
      <c r="E39" s="41">
        <f t="shared" si="1"/>
        <v>0.72</v>
      </c>
      <c r="F39" s="42">
        <f t="shared" si="2"/>
        <v>25</v>
      </c>
      <c r="G39" s="43">
        <v>7</v>
      </c>
      <c r="H39" s="44">
        <f t="shared" si="3"/>
        <v>18</v>
      </c>
      <c r="I39" s="45">
        <v>8</v>
      </c>
      <c r="J39" s="45"/>
      <c r="K39" s="45"/>
      <c r="L39" s="45"/>
      <c r="M39" s="45"/>
      <c r="N39" s="45"/>
      <c r="O39" s="45">
        <v>10</v>
      </c>
      <c r="P39" s="45"/>
      <c r="Q39" s="96" t="s">
        <v>39</v>
      </c>
      <c r="R39" s="97" t="s">
        <v>41</v>
      </c>
      <c r="S39" s="98" t="s">
        <v>48</v>
      </c>
      <c r="T39" s="99" t="s">
        <v>146</v>
      </c>
    </row>
    <row r="40" spans="1:20" ht="46.5" customHeight="1" x14ac:dyDescent="0.25">
      <c r="A40" s="94">
        <v>30</v>
      </c>
      <c r="B40" s="95" t="s">
        <v>177</v>
      </c>
      <c r="C40" s="39">
        <v>1</v>
      </c>
      <c r="D40" s="40">
        <f t="shared" si="0"/>
        <v>0.32</v>
      </c>
      <c r="E40" s="41">
        <f t="shared" si="1"/>
        <v>0.72</v>
      </c>
      <c r="F40" s="42">
        <f t="shared" si="2"/>
        <v>25</v>
      </c>
      <c r="G40" s="43">
        <v>7</v>
      </c>
      <c r="H40" s="44">
        <f t="shared" si="3"/>
        <v>18</v>
      </c>
      <c r="I40" s="45">
        <v>8</v>
      </c>
      <c r="J40" s="45">
        <v>8</v>
      </c>
      <c r="K40" s="45"/>
      <c r="L40" s="45">
        <v>10</v>
      </c>
      <c r="M40" s="45"/>
      <c r="N40" s="45"/>
      <c r="O40" s="45"/>
      <c r="P40" s="45"/>
      <c r="Q40" s="96" t="s">
        <v>65</v>
      </c>
      <c r="R40" s="97" t="s">
        <v>41</v>
      </c>
      <c r="S40" s="98" t="s">
        <v>178</v>
      </c>
      <c r="T40" s="99" t="s">
        <v>179</v>
      </c>
    </row>
    <row r="41" spans="1:20" ht="64.5" customHeight="1" x14ac:dyDescent="0.25">
      <c r="A41" s="94">
        <v>31</v>
      </c>
      <c r="B41" s="95" t="s">
        <v>180</v>
      </c>
      <c r="C41" s="39">
        <v>3</v>
      </c>
      <c r="D41" s="40">
        <f t="shared" si="0"/>
        <v>0</v>
      </c>
      <c r="E41" s="41">
        <f t="shared" si="1"/>
        <v>2</v>
      </c>
      <c r="F41" s="42">
        <f t="shared" si="2"/>
        <v>75</v>
      </c>
      <c r="G41" s="43">
        <v>25</v>
      </c>
      <c r="H41" s="44">
        <f t="shared" si="3"/>
        <v>50</v>
      </c>
      <c r="I41" s="45"/>
      <c r="J41" s="45"/>
      <c r="K41" s="45"/>
      <c r="L41" s="45"/>
      <c r="M41" s="45"/>
      <c r="N41" s="45"/>
      <c r="O41" s="45">
        <v>50</v>
      </c>
      <c r="P41" s="45"/>
      <c r="Q41" s="96" t="s">
        <v>39</v>
      </c>
      <c r="R41" s="97" t="s">
        <v>41</v>
      </c>
      <c r="S41" s="98" t="s">
        <v>48</v>
      </c>
      <c r="T41" s="99" t="s">
        <v>60</v>
      </c>
    </row>
    <row r="42" spans="1:20" ht="64.5" customHeight="1" x14ac:dyDescent="0.25">
      <c r="A42" s="94">
        <v>32</v>
      </c>
      <c r="B42" s="95" t="s">
        <v>181</v>
      </c>
      <c r="C42" s="39">
        <v>2</v>
      </c>
      <c r="D42" s="40">
        <f t="shared" si="0"/>
        <v>0</v>
      </c>
      <c r="E42" s="41">
        <f t="shared" si="1"/>
        <v>1.3333333333333333</v>
      </c>
      <c r="F42" s="42">
        <f t="shared" si="2"/>
        <v>60</v>
      </c>
      <c r="G42" s="43">
        <v>20</v>
      </c>
      <c r="H42" s="44">
        <f t="shared" si="3"/>
        <v>40</v>
      </c>
      <c r="I42" s="45">
        <v>20</v>
      </c>
      <c r="J42" s="45"/>
      <c r="K42" s="45"/>
      <c r="L42" s="45"/>
      <c r="M42" s="45"/>
      <c r="N42" s="45"/>
      <c r="O42" s="45">
        <v>20</v>
      </c>
      <c r="P42" s="45"/>
      <c r="Q42" s="96" t="s">
        <v>39</v>
      </c>
      <c r="R42" s="97" t="s">
        <v>41</v>
      </c>
      <c r="S42" s="98" t="s">
        <v>189</v>
      </c>
      <c r="T42" s="99" t="s">
        <v>182</v>
      </c>
    </row>
    <row r="43" spans="1:20" ht="21.75" customHeight="1" x14ac:dyDescent="0.25">
      <c r="A43" s="94">
        <v>33</v>
      </c>
      <c r="B43" s="100" t="s">
        <v>183</v>
      </c>
      <c r="C43" s="39">
        <v>1</v>
      </c>
      <c r="D43" s="40">
        <f t="shared" si="0"/>
        <v>0</v>
      </c>
      <c r="E43" s="41">
        <f t="shared" si="1"/>
        <v>1</v>
      </c>
      <c r="F43" s="42">
        <f t="shared" si="2"/>
        <v>25</v>
      </c>
      <c r="G43" s="43"/>
      <c r="H43" s="44">
        <f t="shared" si="3"/>
        <v>25</v>
      </c>
      <c r="I43" s="45"/>
      <c r="J43" s="45"/>
      <c r="K43" s="45"/>
      <c r="L43" s="45"/>
      <c r="M43" s="45"/>
      <c r="N43" s="45"/>
      <c r="O43" s="45">
        <v>25</v>
      </c>
      <c r="P43" s="45"/>
      <c r="Q43" s="96"/>
      <c r="R43" s="97" t="s">
        <v>41</v>
      </c>
      <c r="S43" s="98" t="s">
        <v>48</v>
      </c>
      <c r="T43" s="99" t="s">
        <v>99</v>
      </c>
    </row>
    <row r="44" spans="1:20" ht="29.25" customHeight="1" x14ac:dyDescent="0.25">
      <c r="A44" s="94">
        <v>34</v>
      </c>
      <c r="B44" s="95" t="s">
        <v>184</v>
      </c>
      <c r="C44" s="39">
        <v>2</v>
      </c>
      <c r="D44" s="40">
        <f t="shared" si="0"/>
        <v>0</v>
      </c>
      <c r="E44" s="41">
        <f t="shared" si="1"/>
        <v>2</v>
      </c>
      <c r="F44" s="42">
        <f t="shared" si="2"/>
        <v>50</v>
      </c>
      <c r="G44" s="43"/>
      <c r="H44" s="44">
        <f t="shared" si="3"/>
        <v>50</v>
      </c>
      <c r="I44" s="45"/>
      <c r="J44" s="45"/>
      <c r="K44" s="45"/>
      <c r="L44" s="45"/>
      <c r="M44" s="45"/>
      <c r="N44" s="45"/>
      <c r="O44" s="45">
        <v>50</v>
      </c>
      <c r="P44" s="45"/>
      <c r="Q44" s="96"/>
      <c r="R44" s="97" t="s">
        <v>41</v>
      </c>
      <c r="S44" s="98" t="s">
        <v>48</v>
      </c>
      <c r="T44" s="99" t="s">
        <v>99</v>
      </c>
    </row>
    <row r="45" spans="1:20" ht="24" x14ac:dyDescent="0.25">
      <c r="A45" s="94">
        <v>35</v>
      </c>
      <c r="B45" s="95" t="s">
        <v>185</v>
      </c>
      <c r="C45" s="39">
        <v>1</v>
      </c>
      <c r="D45" s="40">
        <f t="shared" si="0"/>
        <v>0</v>
      </c>
      <c r="E45" s="41">
        <f t="shared" si="1"/>
        <v>1</v>
      </c>
      <c r="F45" s="42">
        <f t="shared" si="2"/>
        <v>25</v>
      </c>
      <c r="G45" s="43"/>
      <c r="H45" s="44">
        <f t="shared" si="3"/>
        <v>25</v>
      </c>
      <c r="I45" s="45"/>
      <c r="J45" s="45"/>
      <c r="K45" s="45"/>
      <c r="L45" s="45"/>
      <c r="M45" s="45"/>
      <c r="N45" s="45"/>
      <c r="O45" s="45">
        <v>25</v>
      </c>
      <c r="P45" s="45"/>
      <c r="Q45" s="96"/>
      <c r="R45" s="97" t="s">
        <v>41</v>
      </c>
      <c r="S45" s="98" t="s">
        <v>48</v>
      </c>
      <c r="T45" s="99" t="s">
        <v>99</v>
      </c>
    </row>
    <row r="46" spans="1:20" ht="29.25" customHeight="1" x14ac:dyDescent="0.25">
      <c r="A46" s="94">
        <v>36</v>
      </c>
      <c r="B46" s="95" t="s">
        <v>186</v>
      </c>
      <c r="C46" s="39">
        <v>1</v>
      </c>
      <c r="D46" s="40">
        <f t="shared" si="0"/>
        <v>0</v>
      </c>
      <c r="E46" s="41">
        <f t="shared" si="1"/>
        <v>1</v>
      </c>
      <c r="F46" s="42">
        <f t="shared" si="2"/>
        <v>25</v>
      </c>
      <c r="G46" s="43"/>
      <c r="H46" s="44">
        <f t="shared" si="3"/>
        <v>25</v>
      </c>
      <c r="I46" s="45"/>
      <c r="J46" s="45"/>
      <c r="K46" s="45"/>
      <c r="L46" s="45"/>
      <c r="M46" s="45"/>
      <c r="N46" s="45"/>
      <c r="O46" s="45">
        <v>25</v>
      </c>
      <c r="P46" s="45"/>
      <c r="Q46" s="96"/>
      <c r="R46" s="97" t="s">
        <v>41</v>
      </c>
      <c r="S46" s="98" t="s">
        <v>48</v>
      </c>
      <c r="T46" s="99" t="s">
        <v>99</v>
      </c>
    </row>
    <row r="47" spans="1:20" ht="26.25" customHeight="1" thickBot="1" x14ac:dyDescent="0.3">
      <c r="A47" s="94">
        <v>37</v>
      </c>
      <c r="B47" s="95" t="s">
        <v>187</v>
      </c>
      <c r="C47" s="39">
        <v>1</v>
      </c>
      <c r="D47" s="40">
        <f t="shared" si="0"/>
        <v>0</v>
      </c>
      <c r="E47" s="41">
        <f t="shared" si="1"/>
        <v>1</v>
      </c>
      <c r="F47" s="42">
        <f t="shared" si="2"/>
        <v>25</v>
      </c>
      <c r="G47" s="43"/>
      <c r="H47" s="44">
        <f t="shared" si="3"/>
        <v>25</v>
      </c>
      <c r="I47" s="45"/>
      <c r="J47" s="45"/>
      <c r="K47" s="45"/>
      <c r="L47" s="45"/>
      <c r="M47" s="45"/>
      <c r="N47" s="45"/>
      <c r="O47" s="45">
        <v>25</v>
      </c>
      <c r="P47" s="45"/>
      <c r="Q47" s="96"/>
      <c r="R47" s="97" t="s">
        <v>41</v>
      </c>
      <c r="S47" s="98" t="s">
        <v>48</v>
      </c>
      <c r="T47" s="99" t="s">
        <v>99</v>
      </c>
    </row>
    <row r="48" spans="1:20" ht="26.85" customHeight="1" thickBot="1" x14ac:dyDescent="0.3">
      <c r="A48" s="142" t="s">
        <v>105</v>
      </c>
      <c r="B48" s="143"/>
      <c r="C48" s="101">
        <f t="shared" ref="C48:P48" si="4">SUM(C11:C47)</f>
        <v>60</v>
      </c>
      <c r="D48" s="101">
        <f t="shared" si="4"/>
        <v>1.08</v>
      </c>
      <c r="E48" s="101">
        <f t="shared" si="4"/>
        <v>43.859999999999992</v>
      </c>
      <c r="F48" s="101">
        <f t="shared" si="4"/>
        <v>1530</v>
      </c>
      <c r="G48" s="101">
        <f t="shared" si="4"/>
        <v>403</v>
      </c>
      <c r="H48" s="101">
        <f t="shared" si="4"/>
        <v>1127</v>
      </c>
      <c r="I48" s="101">
        <f t="shared" si="4"/>
        <v>282</v>
      </c>
      <c r="J48" s="101">
        <f t="shared" si="4"/>
        <v>19</v>
      </c>
      <c r="K48" s="101">
        <f t="shared" si="4"/>
        <v>8</v>
      </c>
      <c r="L48" s="101">
        <f t="shared" si="4"/>
        <v>115</v>
      </c>
      <c r="M48" s="101">
        <f t="shared" si="4"/>
        <v>0</v>
      </c>
      <c r="N48" s="101">
        <f t="shared" si="4"/>
        <v>0</v>
      </c>
      <c r="O48" s="101">
        <f t="shared" si="4"/>
        <v>730</v>
      </c>
      <c r="P48" s="101">
        <f t="shared" si="4"/>
        <v>0</v>
      </c>
      <c r="Q48" s="102"/>
      <c r="R48" s="53"/>
      <c r="S48" s="103" t="s">
        <v>106</v>
      </c>
      <c r="T48" s="104" t="s">
        <v>106</v>
      </c>
    </row>
    <row r="49" spans="2:2" x14ac:dyDescent="0.25">
      <c r="B49" s="105" t="s">
        <v>107</v>
      </c>
    </row>
  </sheetData>
  <mergeCells count="42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R9:R10"/>
    <mergeCell ref="S9:S10"/>
    <mergeCell ref="T9:T10"/>
    <mergeCell ref="O9:O10"/>
    <mergeCell ref="P9:P10"/>
    <mergeCell ref="I7:K7"/>
    <mergeCell ref="L7:N7"/>
    <mergeCell ref="O7:Q7"/>
    <mergeCell ref="A48:B48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</mergeCells>
  <pageMargins left="0.23622047244094491" right="0.23622047244094491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rok'!Tytuły_wydruku</vt:lpstr>
      <vt:lpstr>'II rok'!Tytuły_wydruku</vt:lpstr>
      <vt:lpstr>'III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cp:lastPrinted>2021-10-28T07:47:37Z</cp:lastPrinted>
  <dcterms:created xsi:type="dcterms:W3CDTF">2021-09-14T07:28:36Z</dcterms:created>
  <dcterms:modified xsi:type="dcterms:W3CDTF">2025-07-10T12:49:16Z</dcterms:modified>
</cp:coreProperties>
</file>