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040" windowHeight="7905" activeTab="2"/>
  </bookViews>
  <sheets>
    <sheet name="1 rok" sheetId="2" r:id="rId1"/>
    <sheet name="2 rok" sheetId="6" r:id="rId2"/>
    <sheet name="3 rok" sheetId="4" r:id="rId3"/>
  </sheets>
  <definedNames>
    <definedName name="_xlnm.Print_Titles" localSheetId="0">'1 rok'!$6:$8</definedName>
  </definedNames>
  <calcPr calcId="191029"/>
</workbook>
</file>

<file path=xl/calcChain.xml><?xml version="1.0" encoding="utf-8"?>
<calcChain xmlns="http://schemas.openxmlformats.org/spreadsheetml/2006/main">
  <c r="E38" i="6" l="1"/>
  <c r="F38" i="6"/>
  <c r="G38" i="6"/>
  <c r="H38" i="6"/>
  <c r="I38" i="6"/>
  <c r="K38" i="6"/>
  <c r="L38" i="6"/>
  <c r="M38" i="6"/>
  <c r="N38" i="6"/>
  <c r="O38" i="6"/>
  <c r="P38" i="6"/>
  <c r="C38" i="6"/>
  <c r="P37" i="6"/>
  <c r="O37" i="6"/>
  <c r="N37" i="6"/>
  <c r="M37" i="6"/>
  <c r="L37" i="6"/>
  <c r="K37" i="6"/>
  <c r="J37" i="6"/>
  <c r="I37" i="6"/>
  <c r="G37" i="6"/>
  <c r="C37" i="6"/>
  <c r="H36" i="6"/>
  <c r="F36" i="6" s="1"/>
  <c r="H35" i="6"/>
  <c r="F35" i="6"/>
  <c r="E35" i="6" s="1"/>
  <c r="H34" i="6"/>
  <c r="F34" i="6" s="1"/>
  <c r="H33" i="6"/>
  <c r="F33" i="6" s="1"/>
  <c r="H32" i="6"/>
  <c r="F32" i="6"/>
  <c r="E32" i="6" s="1"/>
  <c r="H31" i="6"/>
  <c r="F31" i="6" s="1"/>
  <c r="H30" i="6"/>
  <c r="F30" i="6" s="1"/>
  <c r="H29" i="6"/>
  <c r="F29" i="6"/>
  <c r="E29" i="6" s="1"/>
  <c r="H28" i="6"/>
  <c r="F28" i="6" s="1"/>
  <c r="H27" i="6"/>
  <c r="F27" i="6" s="1"/>
  <c r="H26" i="6"/>
  <c r="F26" i="6"/>
  <c r="E26" i="6" s="1"/>
  <c r="H25" i="6"/>
  <c r="F25" i="6" s="1"/>
  <c r="H24" i="6"/>
  <c r="F24" i="6" s="1"/>
  <c r="H23" i="6"/>
  <c r="F23" i="6"/>
  <c r="E23" i="6" s="1"/>
  <c r="H22" i="6"/>
  <c r="H37" i="6" s="1"/>
  <c r="F45" i="2"/>
  <c r="G45" i="2"/>
  <c r="H45" i="2"/>
  <c r="I45" i="2"/>
  <c r="L45" i="2"/>
  <c r="M45" i="2"/>
  <c r="N45" i="2"/>
  <c r="O45" i="2"/>
  <c r="P45" i="2"/>
  <c r="C45" i="2"/>
  <c r="P44" i="2"/>
  <c r="O44" i="2"/>
  <c r="N44" i="2"/>
  <c r="M44" i="2"/>
  <c r="L44" i="2"/>
  <c r="K44" i="2"/>
  <c r="K45" i="2" s="1"/>
  <c r="J44" i="2"/>
  <c r="I44" i="2"/>
  <c r="G44" i="2"/>
  <c r="C44" i="2"/>
  <c r="F43" i="2"/>
  <c r="E43" i="2"/>
  <c r="D43" i="2"/>
  <c r="H42" i="2"/>
  <c r="F42" i="2"/>
  <c r="E42" i="2" s="1"/>
  <c r="H41" i="2"/>
  <c r="F41" i="2"/>
  <c r="E41" i="2"/>
  <c r="D41" i="2"/>
  <c r="H40" i="2"/>
  <c r="F40" i="2" s="1"/>
  <c r="H39" i="2"/>
  <c r="F39" i="2"/>
  <c r="E39" i="2" s="1"/>
  <c r="H38" i="2"/>
  <c r="F38" i="2"/>
  <c r="E38" i="2"/>
  <c r="D38" i="2"/>
  <c r="E37" i="2"/>
  <c r="D37" i="2"/>
  <c r="H36" i="2"/>
  <c r="F36" i="2"/>
  <c r="E36" i="2"/>
  <c r="D36" i="2"/>
  <c r="H35" i="2"/>
  <c r="F35" i="2" s="1"/>
  <c r="H34" i="2"/>
  <c r="F34" i="2"/>
  <c r="E34" i="2" s="1"/>
  <c r="H33" i="2"/>
  <c r="F33" i="2"/>
  <c r="E33" i="2"/>
  <c r="D33" i="2"/>
  <c r="H32" i="2"/>
  <c r="F32" i="2" s="1"/>
  <c r="H31" i="2"/>
  <c r="F31" i="2"/>
  <c r="E31" i="2" s="1"/>
  <c r="H30" i="2"/>
  <c r="F30" i="2"/>
  <c r="E30" i="2"/>
  <c r="D30" i="2"/>
  <c r="H29" i="2"/>
  <c r="F29" i="2" s="1"/>
  <c r="H28" i="2"/>
  <c r="F28" i="2"/>
  <c r="E28" i="2" s="1"/>
  <c r="H27" i="2"/>
  <c r="F27" i="2"/>
  <c r="E27" i="2"/>
  <c r="D27" i="2"/>
  <c r="H26" i="2"/>
  <c r="H44" i="2" s="1"/>
  <c r="E24" i="6" l="1"/>
  <c r="D24" i="6"/>
  <c r="E33" i="6"/>
  <c r="D33" i="6"/>
  <c r="D34" i="6"/>
  <c r="E34" i="6"/>
  <c r="D31" i="6"/>
  <c r="E31" i="6"/>
  <c r="E36" i="6"/>
  <c r="D36" i="6"/>
  <c r="E25" i="6"/>
  <c r="D25" i="6"/>
  <c r="E30" i="6"/>
  <c r="D30" i="6"/>
  <c r="E27" i="6"/>
  <c r="D27" i="6"/>
  <c r="D28" i="6"/>
  <c r="E28" i="6"/>
  <c r="F22" i="6"/>
  <c r="D23" i="6"/>
  <c r="D26" i="6"/>
  <c r="D29" i="6"/>
  <c r="D32" i="6"/>
  <c r="D35" i="6"/>
  <c r="E29" i="2"/>
  <c r="D29" i="2"/>
  <c r="E32" i="2"/>
  <c r="D32" i="2"/>
  <c r="E35" i="2"/>
  <c r="D35" i="2"/>
  <c r="E40" i="2"/>
  <c r="D40" i="2"/>
  <c r="F26" i="2"/>
  <c r="D28" i="2"/>
  <c r="D31" i="2"/>
  <c r="D34" i="2"/>
  <c r="D39" i="2"/>
  <c r="D42" i="2"/>
  <c r="E29" i="4"/>
  <c r="F29" i="4"/>
  <c r="G29" i="4"/>
  <c r="H29" i="4"/>
  <c r="I29" i="4"/>
  <c r="K29" i="4"/>
  <c r="L29" i="4"/>
  <c r="M29" i="4"/>
  <c r="N29" i="4"/>
  <c r="O29" i="4"/>
  <c r="P29" i="4"/>
  <c r="C29" i="4"/>
  <c r="P28" i="4"/>
  <c r="O28" i="4"/>
  <c r="N28" i="4"/>
  <c r="M28" i="4"/>
  <c r="L28" i="4"/>
  <c r="K28" i="4"/>
  <c r="J28" i="4"/>
  <c r="I28" i="4"/>
  <c r="G28" i="4"/>
  <c r="C28" i="4"/>
  <c r="F27" i="4"/>
  <c r="D27" i="4" s="1"/>
  <c r="E27" i="4"/>
  <c r="F26" i="4"/>
  <c r="E26" i="4"/>
  <c r="D26" i="4"/>
  <c r="H25" i="4"/>
  <c r="H28" i="4" s="1"/>
  <c r="F25" i="4"/>
  <c r="F28" i="4" s="1"/>
  <c r="F37" i="6" l="1"/>
  <c r="E22" i="6"/>
  <c r="E37" i="6" s="1"/>
  <c r="D22" i="6"/>
  <c r="D37" i="6" s="1"/>
  <c r="E26" i="2"/>
  <c r="E44" i="2" s="1"/>
  <c r="E45" i="2" s="1"/>
  <c r="D26" i="2"/>
  <c r="D44" i="2" s="1"/>
  <c r="F44" i="2"/>
  <c r="D25" i="4"/>
  <c r="D28" i="4" s="1"/>
  <c r="E25" i="4"/>
  <c r="E28" i="4" s="1"/>
  <c r="H12" i="4" l="1"/>
  <c r="F12" i="4" s="1"/>
  <c r="E12" i="4" l="1"/>
  <c r="D12" i="4"/>
  <c r="P24" i="4" l="1"/>
  <c r="O24" i="4"/>
  <c r="N24" i="4"/>
  <c r="M24" i="4"/>
  <c r="L24" i="4"/>
  <c r="K24" i="4"/>
  <c r="J24" i="4"/>
  <c r="J29" i="4" s="1"/>
  <c r="I24" i="4"/>
  <c r="G24" i="4"/>
  <c r="C24" i="4"/>
  <c r="H23" i="4"/>
  <c r="F23" i="4" s="1"/>
  <c r="H22" i="4"/>
  <c r="F22" i="4" s="1"/>
  <c r="H21" i="4"/>
  <c r="F21" i="4" s="1"/>
  <c r="H20" i="4"/>
  <c r="F20" i="4" s="1"/>
  <c r="H19" i="4"/>
  <c r="F19" i="4" s="1"/>
  <c r="H18" i="4"/>
  <c r="F18" i="4" s="1"/>
  <c r="H17" i="4"/>
  <c r="F17" i="4" s="1"/>
  <c r="H16" i="4"/>
  <c r="F16" i="4" s="1"/>
  <c r="H15" i="4"/>
  <c r="F15" i="4" s="1"/>
  <c r="H14" i="4"/>
  <c r="F14" i="4" s="1"/>
  <c r="H13" i="4"/>
  <c r="F13" i="4" s="1"/>
  <c r="H11" i="4"/>
  <c r="H24" i="4" l="1"/>
  <c r="E16" i="4"/>
  <c r="D16" i="4"/>
  <c r="E20" i="4"/>
  <c r="D20" i="4"/>
  <c r="E22" i="4"/>
  <c r="D22" i="4"/>
  <c r="D14" i="4"/>
  <c r="E14" i="4"/>
  <c r="E18" i="4"/>
  <c r="D18" i="4"/>
  <c r="E13" i="4"/>
  <c r="D13" i="4"/>
  <c r="E15" i="4"/>
  <c r="D15" i="4"/>
  <c r="E17" i="4"/>
  <c r="D17" i="4"/>
  <c r="E19" i="4"/>
  <c r="D19" i="4"/>
  <c r="E21" i="4"/>
  <c r="D21" i="4"/>
  <c r="E23" i="4"/>
  <c r="D23" i="4"/>
  <c r="F11" i="4"/>
  <c r="F24" i="4" l="1"/>
  <c r="E11" i="4"/>
  <c r="E24" i="4" s="1"/>
  <c r="D11" i="4"/>
  <c r="D24" i="4" s="1"/>
  <c r="D29" i="4" s="1"/>
  <c r="P21" i="6" l="1"/>
  <c r="O21" i="6"/>
  <c r="N21" i="6"/>
  <c r="M21" i="6"/>
  <c r="L21" i="6"/>
  <c r="K21" i="6"/>
  <c r="J21" i="6"/>
  <c r="J38" i="6" s="1"/>
  <c r="I21" i="6"/>
  <c r="G21" i="6"/>
  <c r="C21" i="6"/>
  <c r="H20" i="6"/>
  <c r="F20" i="6" s="1"/>
  <c r="H19" i="6"/>
  <c r="F19" i="6" s="1"/>
  <c r="H18" i="6"/>
  <c r="F18" i="6" s="1"/>
  <c r="H17" i="6"/>
  <c r="F17" i="6" s="1"/>
  <c r="H16" i="6"/>
  <c r="F16" i="6" s="1"/>
  <c r="H15" i="6"/>
  <c r="F15" i="6" s="1"/>
  <c r="H14" i="6"/>
  <c r="F14" i="6" s="1"/>
  <c r="H13" i="6"/>
  <c r="F13" i="6" s="1"/>
  <c r="H12" i="6"/>
  <c r="F12" i="6" s="1"/>
  <c r="H11" i="6"/>
  <c r="H21" i="6" l="1"/>
  <c r="D12" i="6"/>
  <c r="E12" i="6"/>
  <c r="E14" i="6"/>
  <c r="D14" i="6"/>
  <c r="E16" i="6"/>
  <c r="D16" i="6"/>
  <c r="E18" i="6"/>
  <c r="D18" i="6"/>
  <c r="E20" i="6"/>
  <c r="D20" i="6"/>
  <c r="E13" i="6"/>
  <c r="D13" i="6"/>
  <c r="E15" i="6"/>
  <c r="D15" i="6"/>
  <c r="E17" i="6"/>
  <c r="D17" i="6"/>
  <c r="E19" i="6"/>
  <c r="D19" i="6"/>
  <c r="F11" i="6"/>
  <c r="F21" i="6" l="1"/>
  <c r="D11" i="6"/>
  <c r="D21" i="6" s="1"/>
  <c r="D38" i="6" s="1"/>
  <c r="E11" i="6"/>
  <c r="E21" i="6" s="1"/>
  <c r="G25" i="2" l="1"/>
  <c r="I25" i="2"/>
  <c r="J25" i="2"/>
  <c r="J45" i="2" s="1"/>
  <c r="K25" i="2"/>
  <c r="L25" i="2"/>
  <c r="M25" i="2"/>
  <c r="N25" i="2"/>
  <c r="O25" i="2"/>
  <c r="P25" i="2"/>
  <c r="C25" i="2"/>
  <c r="H11" i="2" l="1"/>
  <c r="H13" i="2" l="1"/>
  <c r="F13" i="2" s="1"/>
  <c r="H14" i="2"/>
  <c r="F14" i="2" s="1"/>
  <c r="H12" i="2"/>
  <c r="F12" i="2" s="1"/>
  <c r="H15" i="2"/>
  <c r="F15" i="2" s="1"/>
  <c r="D15" i="2" s="1"/>
  <c r="H16" i="2"/>
  <c r="F16" i="2" s="1"/>
  <c r="D16" i="2" s="1"/>
  <c r="H17" i="2"/>
  <c r="F17" i="2" s="1"/>
  <c r="H18" i="2"/>
  <c r="F18" i="2" s="1"/>
  <c r="E18" i="2" s="1"/>
  <c r="H19" i="2"/>
  <c r="F19" i="2" s="1"/>
  <c r="D19" i="2" s="1"/>
  <c r="H20" i="2"/>
  <c r="F20" i="2" s="1"/>
  <c r="H21" i="2"/>
  <c r="F21" i="2" s="1"/>
  <c r="E21" i="2" s="1"/>
  <c r="H22" i="2"/>
  <c r="F22" i="2" s="1"/>
  <c r="D22" i="2" s="1"/>
  <c r="H24" i="2"/>
  <c r="F24" i="2" s="1"/>
  <c r="F11" i="2"/>
  <c r="D11" i="2" s="1"/>
  <c r="E24" i="2" l="1"/>
  <c r="D24" i="2"/>
  <c r="E20" i="2"/>
  <c r="D20" i="2"/>
  <c r="E17" i="2"/>
  <c r="D17" i="2"/>
  <c r="E22" i="2"/>
  <c r="D21" i="2"/>
  <c r="E19" i="2"/>
  <c r="D18" i="2"/>
  <c r="E16" i="2"/>
  <c r="E15" i="2"/>
  <c r="H25" i="2"/>
  <c r="D14" i="2"/>
  <c r="F25" i="2"/>
  <c r="E13" i="2"/>
  <c r="D13" i="2"/>
  <c r="E11" i="2"/>
  <c r="E14" i="2"/>
  <c r="E12" i="2"/>
  <c r="D12" i="2"/>
  <c r="D25" i="2" l="1"/>
  <c r="D45" i="2" s="1"/>
  <c r="E25" i="2"/>
</calcChain>
</file>

<file path=xl/sharedStrings.xml><?xml version="1.0" encoding="utf-8"?>
<sst xmlns="http://schemas.openxmlformats.org/spreadsheetml/2006/main" count="465" uniqueCount="200">
  <si>
    <t xml:space="preserve">RAMOWY PLAN STUDIÓW </t>
  </si>
  <si>
    <t>wykłady</t>
  </si>
  <si>
    <t>seminaria</t>
  </si>
  <si>
    <t>ćwiczenia</t>
  </si>
  <si>
    <t>ECTS</t>
  </si>
  <si>
    <t>forma zaliczenia</t>
  </si>
  <si>
    <t>koordynator zajęć/grupy zajęć</t>
  </si>
  <si>
    <t>w tym e-learning</t>
  </si>
  <si>
    <t>kategoria ćwiczeń</t>
  </si>
  <si>
    <t>łaczna liczba godzin w.</t>
  </si>
  <si>
    <t>łączna liczba godzin s.</t>
  </si>
  <si>
    <t>łaczna liczba godzin ćw.</t>
  </si>
  <si>
    <t>zajęcia/grupy zajęć</t>
  </si>
  <si>
    <t>xxx</t>
  </si>
  <si>
    <t>l.p.</t>
  </si>
  <si>
    <t>liczba godzin samodzielnej pracy studenta</t>
  </si>
  <si>
    <t>w tym metodą symulacji</t>
  </si>
  <si>
    <t>łączna liczba godzin zajęć</t>
  </si>
  <si>
    <t>zajęcia</t>
  </si>
  <si>
    <t xml:space="preserve">łączna liczba godzin 
</t>
  </si>
  <si>
    <t>w tym ECTS zajęć z bezpośrednim udziałem nauczycieli/ prowadzących zajęcia</t>
  </si>
  <si>
    <t>B</t>
  </si>
  <si>
    <t>dane z kolumn:
7+8</t>
  </si>
  <si>
    <t>w tym online</t>
  </si>
  <si>
    <t>w tym ECTS 
zajęć z wykorzystaniem metod i technik kształcenia na odległość</t>
  </si>
  <si>
    <t>dane z kolumn: (10+11+13+14)x3:6</t>
  </si>
  <si>
    <t>dane z kolumn:
9+12+15</t>
  </si>
  <si>
    <t xml:space="preserve">dane z kolumn: 
[(9-11) + (12-14) + 15] x 3:6 </t>
  </si>
  <si>
    <t>Wydział: Medyczny</t>
  </si>
  <si>
    <t>forma studiów: stacjonarne</t>
  </si>
  <si>
    <t>zaliczenie</t>
  </si>
  <si>
    <t>egzamin</t>
  </si>
  <si>
    <r>
      <t xml:space="preserve">jednostka </t>
    </r>
    <r>
      <rPr>
        <b/>
        <u/>
        <sz val="8"/>
        <color theme="1"/>
        <rFont val="Calibri"/>
        <family val="2"/>
        <charset val="238"/>
        <scheme val="minor"/>
      </rPr>
      <t>prowadząca</t>
    </r>
  </si>
  <si>
    <t>poziom studiów: pierwszego stopnia</t>
  </si>
  <si>
    <t>KIERUNEK STUDIÓW: Dietetyka</t>
  </si>
  <si>
    <t>łączna liczba semestrów: 6</t>
  </si>
  <si>
    <t>Anatomia człowieka</t>
  </si>
  <si>
    <t>Biochemia ogólna</t>
  </si>
  <si>
    <t>Biochemia żywności</t>
  </si>
  <si>
    <t>Chemia analityczna i żywności</t>
  </si>
  <si>
    <t>Fizjologia człowieka</t>
  </si>
  <si>
    <t>Wiedza o żywności i żywieniu</t>
  </si>
  <si>
    <t>Technologie informacyjne</t>
  </si>
  <si>
    <t>Wychowanie fizyczne</t>
  </si>
  <si>
    <t>A</t>
  </si>
  <si>
    <t>Katedra i Zakład Anatomii Prawidłowej</t>
  </si>
  <si>
    <t xml:space="preserve">Sobański Jarosław dr n. med. </t>
  </si>
  <si>
    <t>Katedra i Zakład Biochemii i Biologii Molekularnej</t>
  </si>
  <si>
    <t xml:space="preserve">Jagodziński Paweł prof. dr hab. </t>
  </si>
  <si>
    <t>Zakład Immunobiologii</t>
  </si>
  <si>
    <t xml:space="preserve">Żurawski Jakub dr hab. n. o zdr. </t>
  </si>
  <si>
    <t>Katedra i Zakład Chemii Medycznej i Medycyny Laboratoryjnej</t>
  </si>
  <si>
    <t xml:space="preserve">Pioruńska-Mikołajczak Anna dr n. przyr. </t>
  </si>
  <si>
    <t>Katedra i Zakład Fizjologii</t>
  </si>
  <si>
    <t xml:space="preserve">Korek Emilia dr n. med. </t>
  </si>
  <si>
    <t>Katedra i Zakład Bromatologii</t>
  </si>
  <si>
    <t xml:space="preserve">Przysławski Juliusz prof. dr hab. n. farm. </t>
  </si>
  <si>
    <t>Zakład Medycyny Środowiskowej</t>
  </si>
  <si>
    <t xml:space="preserve">Poniedziałek Barbara dr hab. n. med. </t>
  </si>
  <si>
    <t>Katedra i Zakład Psychologii Klinicznej</t>
  </si>
  <si>
    <t xml:space="preserve">Mojs Ewa prof. dr hab. n. o zdr. </t>
  </si>
  <si>
    <t>Zakład Filozofii Medycyny i Bioetyki</t>
  </si>
  <si>
    <t xml:space="preserve">Rzymska Izabela dr n. med. </t>
  </si>
  <si>
    <t>Zakład Bioinformatyki i Biologii Obliczeniowej</t>
  </si>
  <si>
    <t xml:space="preserve">Kaczmarek Elżbieta prof. dr hab. n.med. </t>
  </si>
  <si>
    <t xml:space="preserve">Radek Arkadiusz mgr </t>
  </si>
  <si>
    <t>Biblioteka Główna UMP</t>
  </si>
  <si>
    <t xml:space="preserve">Kotlarek-Naskręt Magdalena mgr </t>
  </si>
  <si>
    <t>Nowosadko Maria dr n. teol.</t>
  </si>
  <si>
    <t>Studium Języków Obcych</t>
  </si>
  <si>
    <t>Przybylski Janusz dr n. biol.</t>
  </si>
  <si>
    <t>Studium Wychowania Fizycznego i Sportu</t>
  </si>
  <si>
    <t>Szkolenie BHP</t>
  </si>
  <si>
    <t xml:space="preserve">Przysposobienie biblioteczne </t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</si>
  <si>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Ekologia człowieka/ B. Zdrowie środowiskowe</t>
    </r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</si>
  <si>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Filozofia i podstawy etyki/ B. Człowiek, umysł i kompetencje moralne</t>
    </r>
  </si>
  <si>
    <r>
      <t xml:space="preserve">Język obcy: </t>
    </r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Angielski/ B. Niemiecki</t>
    </r>
  </si>
  <si>
    <t>Genetyka</t>
  </si>
  <si>
    <t>Katedra i Zakład Genetyki Medycznej</t>
  </si>
  <si>
    <t>Mikrobiologia ogólna i żywności</t>
  </si>
  <si>
    <t>Katedra i Zakład Mikrobiologii Lekarskiej</t>
  </si>
  <si>
    <t xml:space="preserve">Karpiński Tomasz dr hab. n. med. </t>
  </si>
  <si>
    <t>Podstawy diagnostyki laboratoryjnej</t>
  </si>
  <si>
    <t>C</t>
  </si>
  <si>
    <t>Klinika Gastroenterologii Dziecięcej i Chorób Metabolicznych</t>
  </si>
  <si>
    <t xml:space="preserve">Walkowiak Jarosław prof. dr hab. n.med. </t>
  </si>
  <si>
    <t>Fizjologia żywienia człowieka</t>
  </si>
  <si>
    <t>Żywienie człowieka zdrowego</t>
  </si>
  <si>
    <t>Katedra i Zakład Leczenia Otyłości, Zaburzeń Metabolicznych oraz Dietetyki Klinicznej</t>
  </si>
  <si>
    <r>
      <rPr>
        <b/>
        <sz val="10"/>
        <color theme="1"/>
        <rFont val="Calibri"/>
        <family val="2"/>
        <charset val="238"/>
        <scheme val="minor"/>
      </rPr>
      <t xml:space="preserve">A. </t>
    </r>
    <r>
      <rPr>
        <sz val="10"/>
        <color theme="1"/>
        <rFont val="Calibri"/>
        <family val="2"/>
        <charset val="238"/>
        <scheme val="minor"/>
      </rPr>
      <t>Technologia żywnosci i potraw oraz towaroznastwo/  B. Metody i organizacjia produkcji żywności</t>
    </r>
  </si>
  <si>
    <t xml:space="preserve">Bolesławska Izabela dr n. farm. </t>
  </si>
  <si>
    <r>
      <t xml:space="preserve">Wprowadzenie do zajęć praktycznych: </t>
    </r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Na oddziale szpitalnym/B. W poradni specjalistycznej </t>
    </r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</si>
  <si>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Podstawy pedagogiki/ B. Podstawy andragogiki</t>
    </r>
  </si>
  <si>
    <t>Zakład Terapii Zajęciowej</t>
  </si>
  <si>
    <t xml:space="preserve">Cylkowska-Nowak Mirosława Anna dr n. hum. </t>
  </si>
  <si>
    <r>
      <rPr>
        <b/>
        <sz val="10"/>
        <color theme="1"/>
        <rFont val="Calibri"/>
        <family val="2"/>
        <charset val="238"/>
        <scheme val="minor"/>
      </rPr>
      <t xml:space="preserve">A. </t>
    </r>
    <r>
      <rPr>
        <sz val="10"/>
        <color theme="1"/>
        <rFont val="Calibri"/>
        <family val="2"/>
        <charset val="238"/>
        <scheme val="minor"/>
      </rPr>
      <t>Komunikacja w dietetyce/ B. Podstawy relacji w dietoterapii</t>
    </r>
  </si>
  <si>
    <t>Biologiczne podstawy zachowań</t>
  </si>
  <si>
    <t xml:space="preserve">Rzymski Piotr dr hab. n. med. </t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</si>
  <si>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Historia dietetyki/ B. Dietetyka w medycynie i kulturze</t>
    </r>
  </si>
  <si>
    <t>Katedra i Zakład Historii i Filozofii Nauk Medycznych</t>
  </si>
  <si>
    <r>
      <t xml:space="preserve">Język obcy: </t>
    </r>
    <r>
      <rPr>
        <b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>. Angielski/B. Niemiecki</t>
    </r>
  </si>
  <si>
    <t>Fakultety</t>
  </si>
  <si>
    <t>Praktyki studenckie (wakacje)</t>
  </si>
  <si>
    <t>dr Emilia Korek</t>
  </si>
  <si>
    <t>rok studiów: II</t>
  </si>
  <si>
    <t xml:space="preserve">Farmakologia i  farmakoterapia </t>
  </si>
  <si>
    <t>Katedra i Zakład Farmacji Klinicznej i Biofarmacji</t>
  </si>
  <si>
    <t xml:space="preserve">Grześkowiak Edmund prof. dr hab. n. farm. </t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</si>
  <si>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Parazytologia medyczna/ B.Pasożytnicze choroby odzwierzęce i tropikalne</t>
    </r>
  </si>
  <si>
    <t xml:space="preserve">Higiena i toksykologia </t>
  </si>
  <si>
    <t>Katedra i Zakład Toksykologii</t>
  </si>
  <si>
    <t xml:space="preserve">Kowalówka-Zawieja Joanna dr n.farm. </t>
  </si>
  <si>
    <t>Kliniczny zarys chorób</t>
  </si>
  <si>
    <t>Klinika Hipertensjologii, Angiologii i Chorób Wewnętrznych</t>
  </si>
  <si>
    <t xml:space="preserve">Rutz-Danielczak Aleksandra dr n. med. </t>
  </si>
  <si>
    <t>Żywienie człowieka chorego</t>
  </si>
  <si>
    <t xml:space="preserve">Dietetyka pediatryczna </t>
  </si>
  <si>
    <r>
      <rPr>
        <b/>
        <sz val="10"/>
        <color theme="1"/>
        <rFont val="Calibri"/>
        <family val="2"/>
        <charset val="238"/>
        <scheme val="minor"/>
      </rPr>
      <t xml:space="preserve">A. </t>
    </r>
    <r>
      <rPr>
        <sz val="10"/>
        <color theme="1"/>
        <rFont val="Calibri"/>
        <family val="2"/>
        <charset val="238"/>
        <scheme val="minor"/>
      </rPr>
      <t>Żywienie w sporcie i rekreacji/ B. Żywieniowe uwarunkowania wysiłku fizycznego</t>
    </r>
  </si>
  <si>
    <t>Analiza i ocena jakości żywienia</t>
  </si>
  <si>
    <r>
      <rPr>
        <b/>
        <sz val="10"/>
        <color theme="1"/>
        <rFont val="Calibri"/>
        <family val="2"/>
        <charset val="238"/>
        <scheme val="minor"/>
      </rPr>
      <t xml:space="preserve">A. </t>
    </r>
    <r>
      <rPr>
        <sz val="10"/>
        <color theme="1"/>
        <rFont val="Calibri"/>
        <family val="2"/>
        <charset val="238"/>
        <scheme val="minor"/>
      </rPr>
      <t>Organizacja pracy ze szczególnym uwzględnieniem aspektów społecznych/ B. Organizacja pracy ze szczególnym uwzględnieniem aspektów prawnych</t>
    </r>
  </si>
  <si>
    <t>Zakład Epidemiologii i Higieny</t>
  </si>
  <si>
    <t xml:space="preserve">Biostatystyka </t>
  </si>
  <si>
    <t>Dietetyka oparta na faktach</t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</si>
  <si>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Anty-aging w dietetyce/ B. Modyfikowanie tempa starzenia</t>
    </r>
  </si>
  <si>
    <t>Katedra i Klinika Medycyny Paliatywnej</t>
  </si>
  <si>
    <t xml:space="preserve">Wieczorowska-Tobis Katarzyna prof. dr hab. n.med. </t>
  </si>
  <si>
    <t>Dietetyka gerontologiczna</t>
  </si>
  <si>
    <t>Żywienie w chorobach endokrynologicznych</t>
  </si>
  <si>
    <t>Katedra i Klinika Gastroenterologii, Dietetyki i Chorób Wewnętrznych</t>
  </si>
  <si>
    <t xml:space="preserve">Swora-Cwynar Ewelina dr n. med. </t>
  </si>
  <si>
    <t>Techniki edukacji dietetycznej</t>
  </si>
  <si>
    <t>Bezpieczeństwo żywności</t>
  </si>
  <si>
    <t>Medyczna informacja naukowa</t>
  </si>
  <si>
    <t xml:space="preserve">Miller-Kasprzak Ewa dr n. med. </t>
  </si>
  <si>
    <t>Podstawy etyki dla dietetyka</t>
  </si>
  <si>
    <t>Język obcy: A. Angielski/ B. Niemiecki</t>
  </si>
  <si>
    <t>Fakultet</t>
  </si>
  <si>
    <t>Seminarium licencjackie</t>
  </si>
  <si>
    <t>rok studiów: III</t>
  </si>
  <si>
    <t>Fizjologia żucia</t>
  </si>
  <si>
    <t>Katedra i Klinika Chirurgii Stomatologicznej i Periodontologii</t>
  </si>
  <si>
    <t xml:space="preserve">Wyganowska-Świątkowska Marzena prof. dr hab. </t>
  </si>
  <si>
    <t>Choroby zakaźne</t>
  </si>
  <si>
    <t>Alergie i nietolerancje pokarmowe</t>
  </si>
  <si>
    <t>Dietoterapia w zaburzeniach układu endokrynologicznego u dzieci i młodzieży</t>
  </si>
  <si>
    <t>Programowanie żywieniowe</t>
  </si>
  <si>
    <r>
      <rPr>
        <b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>. Dietoterapia w praktyce klinicznej/ B. Dietoterapia w rzadko występujących jednostkach chorobowych</t>
    </r>
  </si>
  <si>
    <t>Nowoczesne technologie w dietetyce</t>
  </si>
  <si>
    <r>
      <rPr>
        <b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>.Podstawy przedsiębiorczości / B. Pieniądz i jego ewidencja w procesie kierowania małą firmą</t>
    </r>
  </si>
  <si>
    <t>Zakład Organizacji i Zarządzania w Opiece Zdrowotnej</t>
  </si>
  <si>
    <t>Pagórski Piotr dr n. ekon.</t>
  </si>
  <si>
    <t>Podstawy pierwszej pomocy medycznej</t>
  </si>
  <si>
    <t>Zakład Medycyny Ratunkowej</t>
  </si>
  <si>
    <t xml:space="preserve">Panieński Paweł dr n. med. </t>
  </si>
  <si>
    <t>Umiejętności społeczne w dietetyce</t>
  </si>
  <si>
    <t>Praktyki studenckie</t>
  </si>
  <si>
    <t>Szkolenie z Praw i obowiązków Studenta</t>
  </si>
  <si>
    <t>Czochralska-Duszyńska Agata dr.</t>
  </si>
  <si>
    <t>dr Małgorzata Jamka</t>
  </si>
  <si>
    <t>dr Marta Pełczyńska</t>
  </si>
  <si>
    <t>dr hab..Monika Szulińska</t>
  </si>
  <si>
    <t>dr Matylda Kręgielska-Narożna</t>
  </si>
  <si>
    <t>dr hab.. Monika Szulińska</t>
  </si>
  <si>
    <t>Zakład Med.. Środowiskowej</t>
  </si>
  <si>
    <t>Klinika Diabetologii, Auksologii  i Otyłości Wieku Rozwojowego</t>
  </si>
  <si>
    <t>dr hab Piotr Rzymski, prof.. UMP</t>
  </si>
  <si>
    <t>dr Izabela Krzyśko-Pieczka</t>
  </si>
  <si>
    <t>Ulatowska-Szostak Ewa dr.</t>
  </si>
  <si>
    <t>Jamka Małgorzata dr</t>
  </si>
  <si>
    <t>Paweł Czudaj</t>
  </si>
  <si>
    <t>Rada Uczelniana Samorządu Studenckiego</t>
  </si>
  <si>
    <t>zmiana online i elearning na stałe</t>
  </si>
  <si>
    <t>dr n. med.. Patrycja Krzyżanowska-Jankowska</t>
  </si>
  <si>
    <t>zmiana na stałe</t>
  </si>
  <si>
    <t>nabór w r.a.: 2023/2024</t>
  </si>
  <si>
    <t>Suplementy diety - analiza</t>
  </si>
  <si>
    <t>obowiązujący od naboru w r.a.: 2023/2024</t>
  </si>
  <si>
    <t>rok studiów: pierwszy</t>
  </si>
  <si>
    <t>Przygotowanie pracy licencjackiej i egzamin licencjacki</t>
  </si>
  <si>
    <t>dr Joanna Walczak-Sztulpa</t>
  </si>
  <si>
    <t>zm.koord. W roku 2023/24</t>
  </si>
  <si>
    <t>dr Małgorzta Jamka</t>
  </si>
  <si>
    <t>dr hab.. Jakub Żurawski</t>
  </si>
  <si>
    <r>
      <rPr>
        <b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>. Psychologia ogólna/ B. Psychologia w dietetyce</t>
    </r>
  </si>
  <si>
    <t>Prawo i ekonomika w ochronie zdrowia</t>
  </si>
  <si>
    <t>RAZEM 3 ROK:</t>
  </si>
  <si>
    <t>semestr: 5 i 6</t>
  </si>
  <si>
    <t>RAZEM 5 SEMESTR:</t>
  </si>
  <si>
    <t>RAZEM 6 SEMESTR:</t>
  </si>
  <si>
    <t>RAZEM 1 SEMESTR:</t>
  </si>
  <si>
    <t>RAZEM 2 SEMESTR:</t>
  </si>
  <si>
    <t>RAZEM 1 ROK</t>
  </si>
  <si>
    <t>semestr: 1 i 2</t>
  </si>
  <si>
    <t>semestr: 3 i 4</t>
  </si>
  <si>
    <t>RAZEM 3 SEMETR:</t>
  </si>
  <si>
    <t>RAZEM 4 SEMESTR:</t>
  </si>
  <si>
    <t>RAZEM 2 ROK</t>
  </si>
  <si>
    <t>dr Katarzyna Pękacka-Falkowska</t>
  </si>
  <si>
    <t>od roku 2024/25 na stałe</t>
  </si>
  <si>
    <t>prof. dr hab. Paweł Bogdański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</si>
</sst>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241">
    <xf numFmtId="0" fontId="0" fillId="0" borderId="0" xfId="0"/>
    <xf numFmtId="0" fontId="4" fillId="0" borderId="0" xfId="0" applyFont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9" fillId="3" borderId="50" xfId="0" applyFont="1" applyFill="1" applyBorder="1"/>
    <xf numFmtId="0" fontId="9" fillId="3" borderId="9" xfId="0" applyFont="1" applyFill="1" applyBorder="1"/>
    <xf numFmtId="0" fontId="7" fillId="2" borderId="1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/>
    </xf>
    <xf numFmtId="2" fontId="8" fillId="3" borderId="11" xfId="0" applyNumberFormat="1" applyFont="1" applyFill="1" applyBorder="1" applyAlignment="1">
      <alignment horizontal="center"/>
    </xf>
    <xf numFmtId="0" fontId="5" fillId="2" borderId="14" xfId="0" applyNumberFormat="1" applyFont="1" applyFill="1" applyBorder="1" applyAlignment="1">
      <alignment horizontal="center" vertical="center" wrapText="1"/>
    </xf>
    <xf numFmtId="0" fontId="7" fillId="2" borderId="14" xfId="0" applyNumberFormat="1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/>
    </xf>
    <xf numFmtId="0" fontId="0" fillId="0" borderId="0" xfId="0" applyNumberFormat="1"/>
    <xf numFmtId="0" fontId="14" fillId="0" borderId="59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25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/>
    </xf>
    <xf numFmtId="0" fontId="5" fillId="2" borderId="2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0" xfId="0" applyFont="1"/>
    <xf numFmtId="0" fontId="3" fillId="0" borderId="1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3" fillId="0" borderId="18" xfId="1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0" borderId="7" xfId="0" applyFont="1" applyBorder="1"/>
    <xf numFmtId="0" fontId="1" fillId="0" borderId="6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1" fillId="0" borderId="7" xfId="0" applyFont="1" applyBorder="1" applyAlignment="1">
      <alignment horizontal="center"/>
    </xf>
    <xf numFmtId="0" fontId="14" fillId="0" borderId="25" xfId="0" applyFont="1" applyBorder="1" applyAlignment="1">
      <alignment horizontal="left" wrapText="1"/>
    </xf>
    <xf numFmtId="0" fontId="1" fillId="0" borderId="7" xfId="0" applyFont="1" applyBorder="1"/>
    <xf numFmtId="0" fontId="5" fillId="0" borderId="5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wrapText="1"/>
    </xf>
    <xf numFmtId="0" fontId="5" fillId="0" borderId="41" xfId="0" applyFont="1" applyBorder="1" applyAlignment="1">
      <alignment horizontal="center" vertical="center" wrapText="1"/>
    </xf>
    <xf numFmtId="0" fontId="16" fillId="3" borderId="50" xfId="0" applyFont="1" applyFill="1" applyBorder="1"/>
    <xf numFmtId="0" fontId="7" fillId="0" borderId="0" xfId="0" applyFont="1"/>
    <xf numFmtId="0" fontId="3" fillId="0" borderId="5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left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/>
    </xf>
    <xf numFmtId="0" fontId="3" fillId="2" borderId="6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3" fontId="5" fillId="0" borderId="41" xfId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2" borderId="18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/>
    </xf>
    <xf numFmtId="0" fontId="17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left" vertical="center" wrapText="1"/>
    </xf>
    <xf numFmtId="2" fontId="8" fillId="3" borderId="27" xfId="0" applyNumberFormat="1" applyFont="1" applyFill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15" fillId="2" borderId="41" xfId="0" applyFont="1" applyFill="1" applyBorder="1" applyAlignment="1">
      <alignment horizontal="center" vertical="center" wrapText="1"/>
    </xf>
    <xf numFmtId="0" fontId="12" fillId="0" borderId="0" xfId="0" applyFont="1"/>
    <xf numFmtId="0" fontId="8" fillId="3" borderId="33" xfId="0" applyNumberFormat="1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20" fillId="2" borderId="43" xfId="0" applyFont="1" applyFill="1" applyBorder="1" applyAlignment="1">
      <alignment horizontal="center" vertical="center" wrapText="1"/>
    </xf>
    <xf numFmtId="0" fontId="21" fillId="2" borderId="59" xfId="0" applyFont="1" applyFill="1" applyBorder="1" applyAlignment="1">
      <alignment horizontal="left"/>
    </xf>
    <xf numFmtId="0" fontId="22" fillId="2" borderId="17" xfId="0" applyNumberFormat="1" applyFont="1" applyFill="1" applyBorder="1" applyAlignment="1">
      <alignment horizontal="center" vertical="center" wrapText="1"/>
    </xf>
    <xf numFmtId="2" fontId="22" fillId="2" borderId="8" xfId="0" applyNumberFormat="1" applyFont="1" applyFill="1" applyBorder="1" applyAlignment="1">
      <alignment horizontal="center" vertical="center" wrapText="1"/>
    </xf>
    <xf numFmtId="2" fontId="22" fillId="2" borderId="18" xfId="1" applyNumberFormat="1" applyFont="1" applyFill="1" applyBorder="1" applyAlignment="1">
      <alignment horizontal="center" vertical="center" wrapText="1"/>
    </xf>
    <xf numFmtId="0" fontId="22" fillId="2" borderId="19" xfId="0" applyNumberFormat="1" applyFont="1" applyFill="1" applyBorder="1" applyAlignment="1">
      <alignment horizontal="center" vertical="center" wrapText="1"/>
    </xf>
    <xf numFmtId="0" fontId="22" fillId="2" borderId="8" xfId="0" applyNumberFormat="1" applyFont="1" applyFill="1" applyBorder="1" applyAlignment="1">
      <alignment horizontal="center" vertical="center" wrapText="1"/>
    </xf>
    <xf numFmtId="0" fontId="22" fillId="0" borderId="8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2" borderId="59" xfId="0" applyFont="1" applyFill="1" applyBorder="1" applyAlignment="1">
      <alignment horizontal="left" wrapText="1"/>
    </xf>
    <xf numFmtId="4" fontId="8" fillId="3" borderId="27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21" fillId="2" borderId="25" xfId="0" applyFont="1" applyFill="1" applyBorder="1" applyAlignment="1">
      <alignment horizontal="left"/>
    </xf>
    <xf numFmtId="0" fontId="24" fillId="2" borderId="6" xfId="0" applyNumberFormat="1" applyFont="1" applyFill="1" applyBorder="1" applyAlignment="1">
      <alignment horizontal="center"/>
    </xf>
    <xf numFmtId="0" fontId="24" fillId="2" borderId="1" xfId="0" applyNumberFormat="1" applyFont="1" applyFill="1" applyBorder="1"/>
    <xf numFmtId="0" fontId="24" fillId="2" borderId="7" xfId="0" applyFont="1" applyFill="1" applyBorder="1" applyAlignment="1">
      <alignment horizontal="center"/>
    </xf>
    <xf numFmtId="0" fontId="22" fillId="2" borderId="41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left"/>
    </xf>
    <xf numFmtId="0" fontId="24" fillId="2" borderId="0" xfId="0" applyFont="1" applyFill="1"/>
    <xf numFmtId="0" fontId="21" fillId="2" borderId="25" xfId="0" applyFont="1" applyFill="1" applyBorder="1"/>
    <xf numFmtId="0" fontId="24" fillId="2" borderId="7" xfId="0" applyFont="1" applyFill="1" applyBorder="1"/>
    <xf numFmtId="0" fontId="9" fillId="3" borderId="33" xfId="0" applyNumberFormat="1" applyFont="1" applyFill="1" applyBorder="1" applyAlignment="1">
      <alignment horizontal="center"/>
    </xf>
    <xf numFmtId="0" fontId="5" fillId="2" borderId="6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/>
    </xf>
    <xf numFmtId="0" fontId="8" fillId="3" borderId="50" xfId="0" applyFont="1" applyFill="1" applyBorder="1" applyAlignment="1">
      <alignment horizontal="center"/>
    </xf>
    <xf numFmtId="0" fontId="8" fillId="2" borderId="6" xfId="0" applyNumberFormat="1" applyFont="1" applyFill="1" applyBorder="1" applyAlignment="1">
      <alignment horizontal="center"/>
    </xf>
    <xf numFmtId="0" fontId="8" fillId="2" borderId="20" xfId="0" applyNumberFormat="1" applyFont="1" applyFill="1" applyBorder="1" applyAlignment="1">
      <alignment horizontal="center"/>
    </xf>
    <xf numFmtId="0" fontId="8" fillId="2" borderId="1" xfId="0" applyNumberFormat="1" applyFont="1" applyFill="1" applyBorder="1"/>
    <xf numFmtId="0" fontId="8" fillId="2" borderId="1" xfId="0" applyNumberFormat="1" applyFont="1" applyFill="1" applyBorder="1" applyAlignment="1">
      <alignment horizontal="center"/>
    </xf>
    <xf numFmtId="0" fontId="19" fillId="0" borderId="41" xfId="0" applyFont="1" applyBorder="1" applyAlignment="1">
      <alignment horizontal="center" vertical="center" wrapText="1"/>
    </xf>
    <xf numFmtId="0" fontId="24" fillId="2" borderId="25" xfId="0" applyFont="1" applyFill="1" applyBorder="1"/>
    <xf numFmtId="0" fontId="20" fillId="0" borderId="41" xfId="0" applyFont="1" applyBorder="1" applyAlignment="1">
      <alignment horizontal="center"/>
    </xf>
    <xf numFmtId="0" fontId="24" fillId="0" borderId="0" xfId="0" applyFont="1"/>
    <xf numFmtId="0" fontId="5" fillId="2" borderId="39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/>
    </xf>
    <xf numFmtId="0" fontId="5" fillId="2" borderId="26" xfId="0" applyFont="1" applyFill="1" applyBorder="1" applyAlignment="1">
      <alignment horizontal="left" wrapText="1"/>
    </xf>
    <xf numFmtId="0" fontId="23" fillId="2" borderId="26" xfId="0" applyFont="1" applyFill="1" applyBorder="1" applyAlignment="1">
      <alignment horizontal="left"/>
    </xf>
    <xf numFmtId="0" fontId="5" fillId="0" borderId="26" xfId="0" applyFont="1" applyFill="1" applyBorder="1" applyAlignment="1">
      <alignment horizontal="left" vertical="center" wrapText="1"/>
    </xf>
    <xf numFmtId="0" fontId="23" fillId="2" borderId="39" xfId="0" applyFont="1" applyFill="1" applyBorder="1" applyAlignment="1">
      <alignment horizontal="left" vertical="center" wrapText="1"/>
    </xf>
    <xf numFmtId="0" fontId="20" fillId="2" borderId="42" xfId="0" applyFont="1" applyFill="1" applyBorder="1" applyAlignment="1">
      <alignment horizontal="center"/>
    </xf>
    <xf numFmtId="0" fontId="8" fillId="2" borderId="17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/>
    </xf>
    <xf numFmtId="0" fontId="8" fillId="0" borderId="1" xfId="0" applyNumberFormat="1" applyFont="1" applyBorder="1"/>
    <xf numFmtId="0" fontId="8" fillId="0" borderId="7" xfId="0" applyFont="1" applyBorder="1"/>
    <xf numFmtId="0" fontId="5" fillId="5" borderId="7" xfId="0" applyFont="1" applyFill="1" applyBorder="1" applyAlignment="1">
      <alignment horizontal="left" wrapText="1"/>
    </xf>
    <xf numFmtId="0" fontId="8" fillId="0" borderId="1" xfId="0" applyNumberFormat="1" applyFont="1" applyBorder="1" applyAlignment="1">
      <alignment horizontal="center" vertical="center" wrapText="1"/>
    </xf>
    <xf numFmtId="0" fontId="17" fillId="0" borderId="8" xfId="0" applyNumberFormat="1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25" fillId="4" borderId="4" xfId="0" applyNumberFormat="1" applyFont="1" applyFill="1" applyBorder="1" applyAlignment="1">
      <alignment horizontal="center" vertical="center" wrapText="1"/>
    </xf>
    <xf numFmtId="0" fontId="25" fillId="4" borderId="5" xfId="0" applyNumberFormat="1" applyFont="1" applyFill="1" applyBorder="1" applyAlignment="1">
      <alignment horizontal="center" vertical="center" wrapText="1"/>
    </xf>
    <xf numFmtId="0" fontId="25" fillId="4" borderId="49" xfId="0" applyNumberFormat="1" applyFont="1" applyFill="1" applyBorder="1" applyAlignment="1">
      <alignment horizontal="center" vertical="center" wrapText="1"/>
    </xf>
    <xf numFmtId="0" fontId="25" fillId="4" borderId="3" xfId="0" applyNumberFormat="1" applyFont="1" applyFill="1" applyBorder="1" applyAlignment="1">
      <alignment horizontal="center" vertical="center" wrapText="1"/>
    </xf>
    <xf numFmtId="0" fontId="19" fillId="4" borderId="23" xfId="0" applyNumberFormat="1" applyFont="1" applyFill="1" applyBorder="1" applyAlignment="1">
      <alignment horizontal="center" vertical="center" wrapText="1"/>
    </xf>
    <xf numFmtId="0" fontId="19" fillId="4" borderId="31" xfId="0" applyNumberFormat="1" applyFont="1" applyFill="1" applyBorder="1" applyAlignment="1">
      <alignment horizontal="center" vertical="center" wrapText="1"/>
    </xf>
    <xf numFmtId="0" fontId="19" fillId="4" borderId="38" xfId="0" applyNumberFormat="1" applyFont="1" applyFill="1" applyBorder="1" applyAlignment="1">
      <alignment horizontal="center" vertical="center" wrapText="1"/>
    </xf>
    <xf numFmtId="0" fontId="19" fillId="4" borderId="22" xfId="0" applyNumberFormat="1" applyFont="1" applyFill="1" applyBorder="1" applyAlignment="1">
      <alignment horizontal="center" vertical="center" wrapText="1"/>
    </xf>
    <xf numFmtId="0" fontId="25" fillId="4" borderId="49" xfId="0" applyFont="1" applyFill="1" applyBorder="1" applyAlignment="1">
      <alignment horizontal="center" vertical="center" wrapText="1"/>
    </xf>
    <xf numFmtId="0" fontId="25" fillId="4" borderId="38" xfId="0" applyFont="1" applyFill="1" applyBorder="1" applyAlignment="1">
      <alignment horizontal="center" vertical="center" wrapText="1"/>
    </xf>
    <xf numFmtId="0" fontId="25" fillId="4" borderId="34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25" fillId="4" borderId="3" xfId="0" applyNumberFormat="1" applyFont="1" applyFill="1" applyBorder="1" applyAlignment="1">
      <alignment horizontal="center" vertical="center" wrapText="1"/>
    </xf>
    <xf numFmtId="0" fontId="25" fillId="4" borderId="22" xfId="0" applyNumberFormat="1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5" fillId="0" borderId="35" xfId="0" applyFont="1" applyBorder="1" applyAlignment="1">
      <alignment horizontal="left" wrapText="1"/>
    </xf>
    <xf numFmtId="0" fontId="5" fillId="0" borderId="34" xfId="0" applyFont="1" applyBorder="1" applyAlignment="1">
      <alignment horizontal="left" wrapText="1"/>
    </xf>
    <xf numFmtId="0" fontId="5" fillId="0" borderId="36" xfId="0" applyFont="1" applyBorder="1" applyAlignment="1">
      <alignment horizontal="left" wrapText="1"/>
    </xf>
    <xf numFmtId="0" fontId="5" fillId="0" borderId="4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49" xfId="0" applyNumberFormat="1" applyFont="1" applyFill="1" applyBorder="1" applyAlignment="1">
      <alignment horizontal="center" vertical="center" wrapText="1"/>
    </xf>
    <xf numFmtId="0" fontId="5" fillId="3" borderId="20" xfId="0" applyNumberFormat="1" applyFont="1" applyFill="1" applyBorder="1" applyAlignment="1">
      <alignment horizontal="center" vertical="center" wrapText="1"/>
    </xf>
    <xf numFmtId="0" fontId="5" fillId="3" borderId="21" xfId="0" applyNumberFormat="1" applyFont="1" applyFill="1" applyBorder="1" applyAlignment="1">
      <alignment horizontal="center" vertical="center" wrapText="1"/>
    </xf>
    <xf numFmtId="0" fontId="11" fillId="3" borderId="52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53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56" xfId="0" applyNumberFormat="1" applyFont="1" applyFill="1" applyBorder="1" applyAlignment="1">
      <alignment horizontal="center" vertical="center"/>
    </xf>
    <xf numFmtId="0" fontId="5" fillId="2" borderId="26" xfId="0" applyNumberFormat="1" applyFont="1" applyFill="1" applyBorder="1" applyAlignment="1">
      <alignment horizontal="center" vertical="center"/>
    </xf>
    <xf numFmtId="0" fontId="5" fillId="3" borderId="13" xfId="0" applyNumberFormat="1" applyFont="1" applyFill="1" applyBorder="1" applyAlignment="1">
      <alignment horizontal="center" vertical="center" wrapText="1"/>
    </xf>
    <xf numFmtId="0" fontId="5" fillId="3" borderId="28" xfId="0" applyNumberFormat="1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10" fillId="2" borderId="6" xfId="0" applyNumberFormat="1" applyFont="1" applyFill="1" applyBorder="1" applyAlignment="1">
      <alignment horizontal="center" vertical="center" wrapText="1"/>
    </xf>
    <xf numFmtId="0" fontId="10" fillId="2" borderId="1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0" fontId="5" fillId="3" borderId="15" xfId="0" applyNumberFormat="1" applyFont="1" applyFill="1" applyBorder="1" applyAlignment="1">
      <alignment horizontal="center" vertical="center" wrapText="1"/>
    </xf>
    <xf numFmtId="0" fontId="10" fillId="3" borderId="14" xfId="0" applyNumberFormat="1" applyFont="1" applyFill="1" applyBorder="1" applyAlignment="1">
      <alignment horizontal="center" vertical="center" wrapText="1"/>
    </xf>
    <xf numFmtId="0" fontId="10" fillId="3" borderId="29" xfId="0" applyNumberFormat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left" vertical="center" wrapText="1"/>
    </xf>
    <xf numFmtId="0" fontId="25" fillId="4" borderId="4" xfId="0" applyNumberFormat="1" applyFont="1" applyFill="1" applyBorder="1" applyAlignment="1">
      <alignment horizontal="center" vertical="center" wrapText="1"/>
    </xf>
    <xf numFmtId="0" fontId="25" fillId="4" borderId="23" xfId="0" applyNumberFormat="1" applyFont="1" applyFill="1" applyBorder="1" applyAlignment="1">
      <alignment horizontal="center" vertical="center" wrapText="1"/>
    </xf>
    <xf numFmtId="0" fontId="25" fillId="4" borderId="49" xfId="0" applyNumberFormat="1" applyFont="1" applyFill="1" applyBorder="1" applyAlignment="1">
      <alignment horizontal="center" vertical="center" wrapText="1"/>
    </xf>
    <xf numFmtId="0" fontId="25" fillId="4" borderId="38" xfId="0" applyNumberFormat="1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4" borderId="31" xfId="0" applyFont="1" applyFill="1" applyBorder="1" applyAlignment="1">
      <alignment horizontal="center" vertical="center" wrapText="1"/>
    </xf>
    <xf numFmtId="0" fontId="25" fillId="4" borderId="52" xfId="0" applyFont="1" applyFill="1" applyBorder="1" applyAlignment="1">
      <alignment horizontal="center" vertical="center" wrapText="1"/>
    </xf>
    <xf numFmtId="0" fontId="25" fillId="4" borderId="54" xfId="0" applyFont="1" applyFill="1" applyBorder="1" applyAlignment="1">
      <alignment horizontal="center" vertical="center" wrapText="1"/>
    </xf>
    <xf numFmtId="0" fontId="19" fillId="4" borderId="48" xfId="0" applyFont="1" applyFill="1" applyBorder="1" applyAlignment="1">
      <alignment horizontal="left" vertical="center" wrapText="1"/>
    </xf>
    <xf numFmtId="0" fontId="19" fillId="4" borderId="44" xfId="0" applyFont="1" applyFill="1" applyBorder="1" applyAlignment="1">
      <alignment horizontal="left" vertical="center" wrapText="1"/>
    </xf>
    <xf numFmtId="0" fontId="25" fillId="4" borderId="57" xfId="0" applyNumberFormat="1" applyFont="1" applyFill="1" applyBorder="1" applyAlignment="1">
      <alignment horizontal="center" vertical="center" wrapText="1"/>
    </xf>
    <xf numFmtId="0" fontId="25" fillId="4" borderId="58" xfId="0" applyNumberFormat="1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5" fillId="2" borderId="4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19" fillId="4" borderId="48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left" vertical="center" wrapText="1"/>
    </xf>
    <xf numFmtId="0" fontId="19" fillId="4" borderId="31" xfId="0" applyFont="1" applyFill="1" applyBorder="1" applyAlignment="1">
      <alignment horizontal="left" vertical="center" wrapText="1"/>
    </xf>
    <xf numFmtId="0" fontId="19" fillId="4" borderId="52" xfId="0" applyFont="1" applyFill="1" applyBorder="1" applyAlignment="1">
      <alignment horizontal="center" vertical="center" wrapText="1"/>
    </xf>
    <xf numFmtId="0" fontId="19" fillId="4" borderId="54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topLeftCell="A19" workbookViewId="0">
      <selection activeCell="U19" sqref="U1:U1048576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4" customWidth="1"/>
    <col min="17" max="17" width="10.7109375" customWidth="1"/>
    <col min="18" max="18" width="18.28515625" customWidth="1"/>
    <col min="19" max="20" width="18.28515625" style="67" hidden="1" customWidth="1"/>
    <col min="21" max="21" width="18.28515625" hidden="1" customWidth="1"/>
  </cols>
  <sheetData>
    <row r="1" spans="1:20" ht="30" customHeight="1" thickTop="1" thickBot="1" x14ac:dyDescent="0.35">
      <c r="A1" s="156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</row>
    <row r="2" spans="1:20" ht="30.75" customHeight="1" x14ac:dyDescent="0.3">
      <c r="A2" s="159" t="s">
        <v>34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1"/>
    </row>
    <row r="3" spans="1:20" ht="30" customHeight="1" thickBot="1" x14ac:dyDescent="0.35">
      <c r="A3" s="188" t="s">
        <v>28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90"/>
    </row>
    <row r="4" spans="1:20" ht="30.75" customHeight="1" x14ac:dyDescent="0.25">
      <c r="A4" s="191" t="s">
        <v>177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 t="s">
        <v>192</v>
      </c>
      <c r="M4" s="192"/>
      <c r="N4" s="192"/>
      <c r="O4" s="192"/>
      <c r="P4" s="192"/>
      <c r="Q4" s="192"/>
      <c r="R4" s="164" t="s">
        <v>176</v>
      </c>
      <c r="S4" s="165"/>
      <c r="T4" s="166"/>
    </row>
    <row r="5" spans="1:20" ht="30" customHeight="1" thickBot="1" x14ac:dyDescent="0.3">
      <c r="A5" s="162" t="s">
        <v>33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 t="s">
        <v>29</v>
      </c>
      <c r="M5" s="163"/>
      <c r="N5" s="163"/>
      <c r="O5" s="163"/>
      <c r="P5" s="163"/>
      <c r="Q5" s="163"/>
      <c r="R5" s="196" t="s">
        <v>35</v>
      </c>
      <c r="S5" s="197"/>
      <c r="T5" s="198"/>
    </row>
    <row r="6" spans="1:20" ht="15.75" customHeight="1" x14ac:dyDescent="0.25">
      <c r="A6" s="167" t="s">
        <v>14</v>
      </c>
      <c r="B6" s="170" t="s">
        <v>12</v>
      </c>
      <c r="C6" s="204" t="s">
        <v>4</v>
      </c>
      <c r="D6" s="205"/>
      <c r="E6" s="206"/>
      <c r="F6" s="173" t="s">
        <v>19</v>
      </c>
      <c r="G6" s="173" t="s">
        <v>15</v>
      </c>
      <c r="H6" s="201" t="s">
        <v>18</v>
      </c>
      <c r="I6" s="202"/>
      <c r="J6" s="202"/>
      <c r="K6" s="202"/>
      <c r="L6" s="202"/>
      <c r="M6" s="202"/>
      <c r="N6" s="202"/>
      <c r="O6" s="202"/>
      <c r="P6" s="202"/>
      <c r="Q6" s="203"/>
      <c r="R6" s="176" t="s">
        <v>5</v>
      </c>
      <c r="S6" s="179" t="s">
        <v>32</v>
      </c>
      <c r="T6" s="182" t="s">
        <v>6</v>
      </c>
    </row>
    <row r="7" spans="1:20" ht="36" customHeight="1" x14ac:dyDescent="0.25">
      <c r="A7" s="168"/>
      <c r="B7" s="171"/>
      <c r="C7" s="186" t="s">
        <v>4</v>
      </c>
      <c r="D7" s="209" t="s">
        <v>24</v>
      </c>
      <c r="E7" s="207" t="s">
        <v>20</v>
      </c>
      <c r="F7" s="174"/>
      <c r="G7" s="174"/>
      <c r="H7" s="199" t="s">
        <v>17</v>
      </c>
      <c r="I7" s="193" t="s">
        <v>1</v>
      </c>
      <c r="J7" s="193"/>
      <c r="K7" s="193"/>
      <c r="L7" s="183" t="s">
        <v>2</v>
      </c>
      <c r="M7" s="184"/>
      <c r="N7" s="185"/>
      <c r="O7" s="194" t="s">
        <v>3</v>
      </c>
      <c r="P7" s="194"/>
      <c r="Q7" s="195"/>
      <c r="R7" s="177"/>
      <c r="S7" s="180"/>
      <c r="T7" s="182"/>
    </row>
    <row r="8" spans="1:20" s="1" customFormat="1" ht="42" customHeight="1" thickBot="1" x14ac:dyDescent="0.3">
      <c r="A8" s="169"/>
      <c r="B8" s="172"/>
      <c r="C8" s="187"/>
      <c r="D8" s="210"/>
      <c r="E8" s="208"/>
      <c r="F8" s="175"/>
      <c r="G8" s="175"/>
      <c r="H8" s="200"/>
      <c r="I8" s="11" t="s">
        <v>9</v>
      </c>
      <c r="J8" s="11" t="s">
        <v>23</v>
      </c>
      <c r="K8" s="12" t="s">
        <v>7</v>
      </c>
      <c r="L8" s="11" t="s">
        <v>10</v>
      </c>
      <c r="M8" s="11" t="s">
        <v>23</v>
      </c>
      <c r="N8" s="11" t="s">
        <v>7</v>
      </c>
      <c r="O8" s="11" t="s">
        <v>11</v>
      </c>
      <c r="P8" s="12" t="s">
        <v>16</v>
      </c>
      <c r="Q8" s="7" t="s">
        <v>8</v>
      </c>
      <c r="R8" s="178"/>
      <c r="S8" s="181"/>
      <c r="T8" s="182"/>
    </row>
    <row r="9" spans="1:20" s="8" customFormat="1" ht="15" customHeight="1" x14ac:dyDescent="0.25">
      <c r="A9" s="150">
        <v>1</v>
      </c>
      <c r="B9" s="152">
        <v>2</v>
      </c>
      <c r="C9" s="154">
        <v>3</v>
      </c>
      <c r="D9" s="142">
        <v>4</v>
      </c>
      <c r="E9" s="143">
        <v>5</v>
      </c>
      <c r="F9" s="144">
        <v>6</v>
      </c>
      <c r="G9" s="216">
        <v>7</v>
      </c>
      <c r="H9" s="145">
        <v>8</v>
      </c>
      <c r="I9" s="214">
        <v>9</v>
      </c>
      <c r="J9" s="224">
        <v>10</v>
      </c>
      <c r="K9" s="214">
        <v>11</v>
      </c>
      <c r="L9" s="214">
        <v>12</v>
      </c>
      <c r="M9" s="224">
        <v>13</v>
      </c>
      <c r="N9" s="214">
        <v>14</v>
      </c>
      <c r="O9" s="214">
        <v>15</v>
      </c>
      <c r="P9" s="214">
        <v>16</v>
      </c>
      <c r="Q9" s="218">
        <v>17</v>
      </c>
      <c r="R9" s="220">
        <v>18</v>
      </c>
      <c r="S9" s="222">
        <v>19</v>
      </c>
      <c r="T9" s="213">
        <v>20</v>
      </c>
    </row>
    <row r="10" spans="1:20" s="1" customFormat="1" ht="43.5" customHeight="1" thickBot="1" x14ac:dyDescent="0.3">
      <c r="A10" s="151"/>
      <c r="B10" s="153"/>
      <c r="C10" s="155"/>
      <c r="D10" s="146" t="s">
        <v>25</v>
      </c>
      <c r="E10" s="147" t="s">
        <v>27</v>
      </c>
      <c r="F10" s="148" t="s">
        <v>22</v>
      </c>
      <c r="G10" s="217"/>
      <c r="H10" s="149" t="s">
        <v>26</v>
      </c>
      <c r="I10" s="215"/>
      <c r="J10" s="225"/>
      <c r="K10" s="215"/>
      <c r="L10" s="215"/>
      <c r="M10" s="225"/>
      <c r="N10" s="215"/>
      <c r="O10" s="215"/>
      <c r="P10" s="215"/>
      <c r="Q10" s="219"/>
      <c r="R10" s="221"/>
      <c r="S10" s="223"/>
      <c r="T10" s="213"/>
    </row>
    <row r="11" spans="1:20" s="1" customFormat="1" ht="31.5" customHeight="1" x14ac:dyDescent="0.2">
      <c r="A11" s="3">
        <v>1</v>
      </c>
      <c r="B11" s="15" t="s">
        <v>36</v>
      </c>
      <c r="C11" s="22">
        <v>2</v>
      </c>
      <c r="D11" s="23">
        <f t="shared" ref="D11:D22" si="0">(J11+K11+M11+N11)*C11/F11</f>
        <v>0</v>
      </c>
      <c r="E11" s="24">
        <f t="shared" ref="E11:E22" si="1">(I11-K11+L11-N11+O11)*C11/F11</f>
        <v>1.5</v>
      </c>
      <c r="F11" s="25">
        <f t="shared" ref="F11:F22" si="2">G11+H11</f>
        <v>60</v>
      </c>
      <c r="G11" s="25">
        <v>15</v>
      </c>
      <c r="H11" s="22">
        <f t="shared" ref="H11:H22" si="3">I11+L11+O11</f>
        <v>45</v>
      </c>
      <c r="I11" s="26">
        <v>15</v>
      </c>
      <c r="J11" s="26"/>
      <c r="K11" s="26"/>
      <c r="L11" s="26"/>
      <c r="M11" s="26"/>
      <c r="N11" s="26"/>
      <c r="O11" s="26">
        <v>30</v>
      </c>
      <c r="P11" s="26"/>
      <c r="Q11" s="27" t="s">
        <v>44</v>
      </c>
      <c r="R11" s="28" t="s">
        <v>30</v>
      </c>
      <c r="S11" s="126" t="s">
        <v>45</v>
      </c>
      <c r="T11" s="64" t="s">
        <v>46</v>
      </c>
    </row>
    <row r="12" spans="1:20" s="1" customFormat="1" ht="24.95" customHeight="1" x14ac:dyDescent="0.2">
      <c r="A12" s="4">
        <v>2</v>
      </c>
      <c r="B12" s="16" t="s">
        <v>37</v>
      </c>
      <c r="C12" s="29">
        <v>2</v>
      </c>
      <c r="D12" s="23">
        <f t="shared" si="0"/>
        <v>0</v>
      </c>
      <c r="E12" s="24">
        <f t="shared" si="1"/>
        <v>1</v>
      </c>
      <c r="F12" s="25">
        <f t="shared" si="2"/>
        <v>60</v>
      </c>
      <c r="G12" s="30">
        <v>30</v>
      </c>
      <c r="H12" s="22">
        <f t="shared" si="3"/>
        <v>30</v>
      </c>
      <c r="I12" s="31">
        <v>10</v>
      </c>
      <c r="J12" s="31"/>
      <c r="K12" s="31"/>
      <c r="L12" s="31"/>
      <c r="M12" s="31"/>
      <c r="N12" s="31"/>
      <c r="O12" s="31">
        <v>20</v>
      </c>
      <c r="P12" s="31"/>
      <c r="Q12" s="32" t="s">
        <v>21</v>
      </c>
      <c r="R12" s="33" t="s">
        <v>30</v>
      </c>
      <c r="S12" s="127" t="s">
        <v>47</v>
      </c>
      <c r="T12" s="64" t="s">
        <v>48</v>
      </c>
    </row>
    <row r="13" spans="1:20" s="1" customFormat="1" ht="24.95" customHeight="1" x14ac:dyDescent="0.2">
      <c r="A13" s="3">
        <v>3</v>
      </c>
      <c r="B13" s="16" t="s">
        <v>38</v>
      </c>
      <c r="C13" s="29">
        <v>3</v>
      </c>
      <c r="D13" s="23">
        <f t="shared" si="0"/>
        <v>0</v>
      </c>
      <c r="E13" s="24">
        <f t="shared" si="1"/>
        <v>2</v>
      </c>
      <c r="F13" s="25">
        <f t="shared" si="2"/>
        <v>90</v>
      </c>
      <c r="G13" s="30">
        <v>30</v>
      </c>
      <c r="H13" s="22">
        <f t="shared" si="3"/>
        <v>60</v>
      </c>
      <c r="I13" s="31">
        <v>20</v>
      </c>
      <c r="J13" s="31"/>
      <c r="K13" s="31"/>
      <c r="L13" s="31"/>
      <c r="M13" s="31"/>
      <c r="N13" s="31"/>
      <c r="O13" s="31">
        <v>40</v>
      </c>
      <c r="P13" s="31"/>
      <c r="Q13" s="32" t="s">
        <v>21</v>
      </c>
      <c r="R13" s="28" t="s">
        <v>31</v>
      </c>
      <c r="S13" s="127" t="s">
        <v>49</v>
      </c>
      <c r="T13" s="64" t="s">
        <v>50</v>
      </c>
    </row>
    <row r="14" spans="1:20" s="1" customFormat="1" ht="32.25" customHeight="1" x14ac:dyDescent="0.25">
      <c r="A14" s="4">
        <v>4</v>
      </c>
      <c r="B14" s="17" t="s">
        <v>39</v>
      </c>
      <c r="C14" s="29">
        <v>1</v>
      </c>
      <c r="D14" s="23">
        <f t="shared" si="0"/>
        <v>0</v>
      </c>
      <c r="E14" s="24">
        <f t="shared" si="1"/>
        <v>0.66666666666666663</v>
      </c>
      <c r="F14" s="25">
        <f t="shared" si="2"/>
        <v>30</v>
      </c>
      <c r="G14" s="30">
        <v>10</v>
      </c>
      <c r="H14" s="22">
        <f t="shared" si="3"/>
        <v>20</v>
      </c>
      <c r="I14" s="31"/>
      <c r="J14" s="31"/>
      <c r="K14" s="31"/>
      <c r="L14" s="31">
        <v>20</v>
      </c>
      <c r="M14" s="31"/>
      <c r="N14" s="31"/>
      <c r="O14" s="31"/>
      <c r="P14" s="31"/>
      <c r="Q14" s="32"/>
      <c r="R14" s="33" t="s">
        <v>30</v>
      </c>
      <c r="S14" s="127" t="s">
        <v>51</v>
      </c>
      <c r="T14" s="64" t="s">
        <v>52</v>
      </c>
    </row>
    <row r="15" spans="1:20" s="1" customFormat="1" ht="24.95" customHeight="1" x14ac:dyDescent="0.25">
      <c r="A15" s="3">
        <v>5</v>
      </c>
      <c r="B15" s="17" t="s">
        <v>40</v>
      </c>
      <c r="C15" s="29">
        <v>3</v>
      </c>
      <c r="D15" s="23">
        <f t="shared" si="0"/>
        <v>0</v>
      </c>
      <c r="E15" s="24">
        <f t="shared" si="1"/>
        <v>2</v>
      </c>
      <c r="F15" s="25">
        <f t="shared" si="2"/>
        <v>90</v>
      </c>
      <c r="G15" s="30">
        <v>30</v>
      </c>
      <c r="H15" s="22">
        <f t="shared" si="3"/>
        <v>60</v>
      </c>
      <c r="I15" s="31">
        <v>15</v>
      </c>
      <c r="J15" s="70"/>
      <c r="K15" s="31"/>
      <c r="L15" s="31">
        <v>9</v>
      </c>
      <c r="M15" s="31"/>
      <c r="N15" s="31"/>
      <c r="O15" s="31">
        <v>36</v>
      </c>
      <c r="P15" s="31"/>
      <c r="Q15" s="32" t="s">
        <v>44</v>
      </c>
      <c r="R15" s="33" t="s">
        <v>31</v>
      </c>
      <c r="S15" s="127" t="s">
        <v>53</v>
      </c>
      <c r="T15" s="64" t="s">
        <v>54</v>
      </c>
    </row>
    <row r="16" spans="1:20" s="1" customFormat="1" ht="24.95" customHeight="1" x14ac:dyDescent="0.25">
      <c r="A16" s="4">
        <v>6</v>
      </c>
      <c r="B16" s="17" t="s">
        <v>41</v>
      </c>
      <c r="C16" s="29">
        <v>3</v>
      </c>
      <c r="D16" s="23">
        <f t="shared" si="0"/>
        <v>0</v>
      </c>
      <c r="E16" s="24">
        <f t="shared" si="1"/>
        <v>2.1666666666666665</v>
      </c>
      <c r="F16" s="25">
        <f t="shared" si="2"/>
        <v>90</v>
      </c>
      <c r="G16" s="30">
        <v>25</v>
      </c>
      <c r="H16" s="22">
        <f t="shared" si="3"/>
        <v>65</v>
      </c>
      <c r="I16" s="31">
        <v>26</v>
      </c>
      <c r="J16" s="31"/>
      <c r="K16" s="31"/>
      <c r="L16" s="31">
        <v>26</v>
      </c>
      <c r="M16" s="31"/>
      <c r="N16" s="31"/>
      <c r="O16" s="31">
        <v>13</v>
      </c>
      <c r="P16" s="31"/>
      <c r="Q16" s="32" t="s">
        <v>44</v>
      </c>
      <c r="R16" s="33" t="s">
        <v>31</v>
      </c>
      <c r="S16" s="127" t="s">
        <v>55</v>
      </c>
      <c r="T16" s="64" t="s">
        <v>56</v>
      </c>
    </row>
    <row r="17" spans="1:21" s="1" customFormat="1" ht="24.95" customHeight="1" x14ac:dyDescent="0.25">
      <c r="A17" s="4">
        <v>8</v>
      </c>
      <c r="B17" s="17" t="s">
        <v>183</v>
      </c>
      <c r="C17" s="29">
        <v>2</v>
      </c>
      <c r="D17" s="23">
        <f t="shared" si="0"/>
        <v>0</v>
      </c>
      <c r="E17" s="24">
        <f t="shared" si="1"/>
        <v>1.5</v>
      </c>
      <c r="F17" s="25">
        <f t="shared" si="2"/>
        <v>60</v>
      </c>
      <c r="G17" s="30">
        <v>15</v>
      </c>
      <c r="H17" s="22">
        <f t="shared" si="3"/>
        <v>45</v>
      </c>
      <c r="I17" s="31">
        <v>15</v>
      </c>
      <c r="J17" s="31"/>
      <c r="K17" s="31"/>
      <c r="L17" s="31">
        <v>30</v>
      </c>
      <c r="M17" s="31"/>
      <c r="N17" s="31"/>
      <c r="O17" s="31"/>
      <c r="P17" s="31"/>
      <c r="Q17" s="32"/>
      <c r="R17" s="33" t="s">
        <v>30</v>
      </c>
      <c r="S17" s="127" t="s">
        <v>59</v>
      </c>
      <c r="T17" s="64" t="s">
        <v>60</v>
      </c>
    </row>
    <row r="18" spans="1:21" s="1" customFormat="1" ht="24.95" customHeight="1" x14ac:dyDescent="0.25">
      <c r="A18" s="3">
        <v>9</v>
      </c>
      <c r="B18" s="17" t="s">
        <v>75</v>
      </c>
      <c r="C18" s="29">
        <v>2</v>
      </c>
      <c r="D18" s="23">
        <f t="shared" si="0"/>
        <v>0</v>
      </c>
      <c r="E18" s="24">
        <f t="shared" si="1"/>
        <v>0.83333333333333337</v>
      </c>
      <c r="F18" s="25">
        <f t="shared" si="2"/>
        <v>60</v>
      </c>
      <c r="G18" s="30">
        <v>35</v>
      </c>
      <c r="H18" s="22">
        <f t="shared" si="3"/>
        <v>25</v>
      </c>
      <c r="I18" s="31"/>
      <c r="J18" s="31"/>
      <c r="K18" s="31"/>
      <c r="L18" s="31">
        <v>25</v>
      </c>
      <c r="M18" s="31"/>
      <c r="N18" s="31"/>
      <c r="O18" s="31"/>
      <c r="P18" s="31"/>
      <c r="Q18" s="32"/>
      <c r="R18" s="33" t="s">
        <v>30</v>
      </c>
      <c r="S18" s="127" t="s">
        <v>61</v>
      </c>
      <c r="T18" s="64" t="s">
        <v>62</v>
      </c>
    </row>
    <row r="19" spans="1:21" ht="24.95" customHeight="1" x14ac:dyDescent="0.25">
      <c r="A19" s="4">
        <v>10</v>
      </c>
      <c r="B19" s="18" t="s">
        <v>42</v>
      </c>
      <c r="C19" s="34">
        <v>2</v>
      </c>
      <c r="D19" s="23">
        <f t="shared" si="0"/>
        <v>0</v>
      </c>
      <c r="E19" s="24">
        <f t="shared" si="1"/>
        <v>1</v>
      </c>
      <c r="F19" s="25">
        <f t="shared" si="2"/>
        <v>60</v>
      </c>
      <c r="G19" s="84">
        <v>30</v>
      </c>
      <c r="H19" s="22">
        <f t="shared" si="3"/>
        <v>30</v>
      </c>
      <c r="I19" s="35"/>
      <c r="J19" s="35"/>
      <c r="K19" s="35"/>
      <c r="L19" s="35"/>
      <c r="M19" s="35"/>
      <c r="N19" s="35"/>
      <c r="O19" s="85">
        <v>30</v>
      </c>
      <c r="P19" s="86"/>
      <c r="Q19" s="87" t="s">
        <v>44</v>
      </c>
      <c r="R19" s="33" t="s">
        <v>30</v>
      </c>
      <c r="S19" s="128" t="s">
        <v>63</v>
      </c>
      <c r="T19" s="65" t="s">
        <v>64</v>
      </c>
    </row>
    <row r="20" spans="1:21" ht="24.95" customHeight="1" x14ac:dyDescent="0.25">
      <c r="A20" s="3">
        <v>11</v>
      </c>
      <c r="B20" s="18" t="s">
        <v>76</v>
      </c>
      <c r="C20" s="34">
        <v>2</v>
      </c>
      <c r="D20" s="23">
        <f t="shared" si="0"/>
        <v>0</v>
      </c>
      <c r="E20" s="24">
        <f t="shared" si="1"/>
        <v>1</v>
      </c>
      <c r="F20" s="25">
        <f t="shared" si="2"/>
        <v>60</v>
      </c>
      <c r="G20" s="84">
        <v>30</v>
      </c>
      <c r="H20" s="22">
        <f t="shared" si="3"/>
        <v>30</v>
      </c>
      <c r="I20" s="35"/>
      <c r="J20" s="35"/>
      <c r="K20" s="35"/>
      <c r="L20" s="35"/>
      <c r="M20" s="35"/>
      <c r="N20" s="35"/>
      <c r="O20" s="85">
        <v>30</v>
      </c>
      <c r="P20" s="86"/>
      <c r="Q20" s="87" t="s">
        <v>44</v>
      </c>
      <c r="R20" s="33" t="s">
        <v>30</v>
      </c>
      <c r="S20" s="128" t="s">
        <v>68</v>
      </c>
      <c r="T20" s="66" t="s">
        <v>69</v>
      </c>
    </row>
    <row r="21" spans="1:21" ht="24.95" customHeight="1" x14ac:dyDescent="0.25">
      <c r="A21" s="4">
        <v>12</v>
      </c>
      <c r="B21" s="18" t="s">
        <v>43</v>
      </c>
      <c r="C21" s="34"/>
      <c r="D21" s="23">
        <f t="shared" si="0"/>
        <v>0</v>
      </c>
      <c r="E21" s="24">
        <f t="shared" si="1"/>
        <v>0</v>
      </c>
      <c r="F21" s="25">
        <f t="shared" si="2"/>
        <v>30</v>
      </c>
      <c r="G21" s="84">
        <v>0</v>
      </c>
      <c r="H21" s="22">
        <f t="shared" si="3"/>
        <v>30</v>
      </c>
      <c r="I21" s="35"/>
      <c r="J21" s="35"/>
      <c r="K21" s="35"/>
      <c r="L21" s="35"/>
      <c r="M21" s="35"/>
      <c r="N21" s="35"/>
      <c r="O21" s="85">
        <v>30</v>
      </c>
      <c r="P21" s="86"/>
      <c r="Q21" s="87" t="s">
        <v>44</v>
      </c>
      <c r="R21" s="33" t="s">
        <v>30</v>
      </c>
      <c r="S21" s="128" t="s">
        <v>70</v>
      </c>
      <c r="T21" s="65" t="s">
        <v>71</v>
      </c>
    </row>
    <row r="22" spans="1:21" ht="24.95" customHeight="1" x14ac:dyDescent="0.25">
      <c r="A22" s="3">
        <v>13</v>
      </c>
      <c r="B22" s="18" t="s">
        <v>72</v>
      </c>
      <c r="C22" s="34"/>
      <c r="D22" s="23">
        <f t="shared" si="0"/>
        <v>0</v>
      </c>
      <c r="E22" s="24">
        <f t="shared" si="1"/>
        <v>0</v>
      </c>
      <c r="F22" s="25">
        <f t="shared" si="2"/>
        <v>5</v>
      </c>
      <c r="G22" s="84">
        <v>0</v>
      </c>
      <c r="H22" s="22">
        <f t="shared" si="3"/>
        <v>5</v>
      </c>
      <c r="I22" s="85">
        <v>5</v>
      </c>
      <c r="J22" s="86"/>
      <c r="K22" s="85">
        <v>5</v>
      </c>
      <c r="L22" s="35"/>
      <c r="M22" s="35"/>
      <c r="N22" s="35"/>
      <c r="O22" s="85"/>
      <c r="P22" s="86"/>
      <c r="Q22" s="88"/>
      <c r="R22" s="33" t="s">
        <v>30</v>
      </c>
      <c r="S22" s="128"/>
      <c r="T22" s="66" t="s">
        <v>65</v>
      </c>
    </row>
    <row r="23" spans="1:21" ht="24.95" customHeight="1" x14ac:dyDescent="0.25">
      <c r="A23" s="3">
        <v>14</v>
      </c>
      <c r="B23" s="18" t="s">
        <v>156</v>
      </c>
      <c r="C23" s="34"/>
      <c r="D23" s="23">
        <v>0</v>
      </c>
      <c r="E23" s="24">
        <v>0</v>
      </c>
      <c r="F23" s="25">
        <v>2</v>
      </c>
      <c r="G23" s="84">
        <v>0</v>
      </c>
      <c r="H23" s="22">
        <v>2</v>
      </c>
      <c r="I23" s="85">
        <v>2</v>
      </c>
      <c r="J23" s="86"/>
      <c r="K23" s="85"/>
      <c r="L23" s="35"/>
      <c r="M23" s="35"/>
      <c r="N23" s="35"/>
      <c r="O23" s="36"/>
      <c r="P23" s="35"/>
      <c r="Q23" s="37"/>
      <c r="R23" s="33" t="s">
        <v>30</v>
      </c>
      <c r="S23" s="129" t="s">
        <v>170</v>
      </c>
      <c r="T23" s="66" t="s">
        <v>169</v>
      </c>
    </row>
    <row r="24" spans="1:21" ht="24.95" customHeight="1" thickBot="1" x14ac:dyDescent="0.3">
      <c r="A24" s="4">
        <v>15</v>
      </c>
      <c r="B24" s="18" t="s">
        <v>73</v>
      </c>
      <c r="C24" s="34"/>
      <c r="D24" s="23">
        <f>(J24+K24+M24+N24)*C24/F24</f>
        <v>0</v>
      </c>
      <c r="E24" s="24">
        <f>(I24-K24+L24-N24+O24)*C24/F24</f>
        <v>0</v>
      </c>
      <c r="F24" s="25">
        <f>G24+H24</f>
        <v>2</v>
      </c>
      <c r="G24" s="84">
        <v>0</v>
      </c>
      <c r="H24" s="22">
        <f>I24+L24+O24</f>
        <v>2</v>
      </c>
      <c r="I24" s="85">
        <v>2</v>
      </c>
      <c r="J24" s="86"/>
      <c r="K24" s="85">
        <v>2</v>
      </c>
      <c r="L24" s="35"/>
      <c r="M24" s="35"/>
      <c r="N24" s="35"/>
      <c r="O24" s="36"/>
      <c r="P24" s="35"/>
      <c r="Q24" s="37"/>
      <c r="R24" s="33" t="s">
        <v>30</v>
      </c>
      <c r="S24" s="128" t="s">
        <v>66</v>
      </c>
      <c r="T24" s="65" t="s">
        <v>67</v>
      </c>
    </row>
    <row r="25" spans="1:21" ht="24" customHeight="1" thickBot="1" x14ac:dyDescent="0.3">
      <c r="A25" s="211" t="s">
        <v>189</v>
      </c>
      <c r="B25" s="212"/>
      <c r="C25" s="13">
        <f t="shared" ref="C25:P25" si="4">SUM(C11:C24)</f>
        <v>22</v>
      </c>
      <c r="D25" s="9">
        <f t="shared" si="4"/>
        <v>0</v>
      </c>
      <c r="E25" s="10">
        <f t="shared" si="4"/>
        <v>13.666666666666668</v>
      </c>
      <c r="F25" s="81">
        <f t="shared" si="4"/>
        <v>699</v>
      </c>
      <c r="G25" s="81">
        <f t="shared" si="4"/>
        <v>250</v>
      </c>
      <c r="H25" s="81">
        <f t="shared" si="4"/>
        <v>449</v>
      </c>
      <c r="I25" s="81">
        <f t="shared" si="4"/>
        <v>110</v>
      </c>
      <c r="J25" s="81">
        <f t="shared" si="4"/>
        <v>0</v>
      </c>
      <c r="K25" s="81">
        <f t="shared" si="4"/>
        <v>7</v>
      </c>
      <c r="L25" s="81">
        <f t="shared" si="4"/>
        <v>110</v>
      </c>
      <c r="M25" s="81">
        <f t="shared" si="4"/>
        <v>0</v>
      </c>
      <c r="N25" s="81">
        <f t="shared" si="4"/>
        <v>0</v>
      </c>
      <c r="O25" s="81">
        <f t="shared" si="4"/>
        <v>229</v>
      </c>
      <c r="P25" s="81">
        <f t="shared" si="4"/>
        <v>0</v>
      </c>
      <c r="Q25" s="116"/>
      <c r="R25" s="117"/>
      <c r="S25" s="19" t="s">
        <v>13</v>
      </c>
      <c r="T25" s="115" t="s">
        <v>13</v>
      </c>
    </row>
    <row r="26" spans="1:21" s="1" customFormat="1" ht="32.25" customHeight="1" x14ac:dyDescent="0.25">
      <c r="A26" s="4">
        <v>1</v>
      </c>
      <c r="B26" s="17" t="s">
        <v>39</v>
      </c>
      <c r="C26" s="29">
        <v>2</v>
      </c>
      <c r="D26" s="23">
        <f t="shared" ref="D26" si="5">(J26+K26+M26+N26)*C26/F26</f>
        <v>0</v>
      </c>
      <c r="E26" s="24">
        <f t="shared" ref="E26" si="6">(I26-K26+L26-N26+O26)*C26/F26</f>
        <v>1.3333333333333333</v>
      </c>
      <c r="F26" s="25">
        <f t="shared" ref="F26" si="7">G26+H26</f>
        <v>60</v>
      </c>
      <c r="G26" s="30">
        <v>20</v>
      </c>
      <c r="H26" s="22">
        <f t="shared" ref="H26:H42" si="8">I26+L26+O26</f>
        <v>40</v>
      </c>
      <c r="I26" s="31"/>
      <c r="J26" s="31"/>
      <c r="K26" s="31"/>
      <c r="L26" s="31"/>
      <c r="M26" s="31"/>
      <c r="N26" s="31"/>
      <c r="O26" s="31">
        <v>40</v>
      </c>
      <c r="P26" s="31"/>
      <c r="Q26" s="32" t="s">
        <v>44</v>
      </c>
      <c r="R26" s="33" t="s">
        <v>31</v>
      </c>
      <c r="S26" s="127" t="s">
        <v>51</v>
      </c>
      <c r="T26" s="103" t="s">
        <v>52</v>
      </c>
    </row>
    <row r="27" spans="1:21" s="1" customFormat="1" ht="22.5" x14ac:dyDescent="0.2">
      <c r="A27" s="3">
        <v>2</v>
      </c>
      <c r="B27" s="15" t="s">
        <v>77</v>
      </c>
      <c r="C27" s="22">
        <v>2</v>
      </c>
      <c r="D27" s="23">
        <f>(J27+K27+M27+N27)*C27/F27</f>
        <v>0</v>
      </c>
      <c r="E27" s="24">
        <f>(I27-K27+L27-N27+O27)*C27/F27</f>
        <v>1</v>
      </c>
      <c r="F27" s="25">
        <f>G27+H27</f>
        <v>60</v>
      </c>
      <c r="G27" s="25">
        <v>30</v>
      </c>
      <c r="H27" s="22">
        <f t="shared" si="8"/>
        <v>30</v>
      </c>
      <c r="I27" s="26">
        <v>10</v>
      </c>
      <c r="J27" s="26"/>
      <c r="K27" s="26"/>
      <c r="L27" s="26">
        <v>20</v>
      </c>
      <c r="M27" s="26"/>
      <c r="N27" s="26"/>
      <c r="O27" s="26"/>
      <c r="P27" s="26"/>
      <c r="Q27" s="27"/>
      <c r="R27" s="28" t="s">
        <v>30</v>
      </c>
      <c r="S27" s="126" t="s">
        <v>78</v>
      </c>
      <c r="T27" s="68" t="s">
        <v>179</v>
      </c>
      <c r="U27" s="78" t="s">
        <v>180</v>
      </c>
    </row>
    <row r="28" spans="1:21" s="1" customFormat="1" ht="22.5" x14ac:dyDescent="0.2">
      <c r="A28" s="4">
        <v>3</v>
      </c>
      <c r="B28" s="16" t="s">
        <v>79</v>
      </c>
      <c r="C28" s="29">
        <v>3</v>
      </c>
      <c r="D28" s="23">
        <f t="shared" ref="D28:D43" si="9">(J28+K28+M28+N28)*C28/F28</f>
        <v>0.66666666666666663</v>
      </c>
      <c r="E28" s="24">
        <f t="shared" ref="E28:E43" si="10">(I28-K28+L28-N28+O28)*C28/F28</f>
        <v>1.3</v>
      </c>
      <c r="F28" s="25">
        <f t="shared" ref="F28:F43" si="11">G28+H28</f>
        <v>90</v>
      </c>
      <c r="G28" s="30">
        <v>45</v>
      </c>
      <c r="H28" s="22">
        <f t="shared" si="8"/>
        <v>45</v>
      </c>
      <c r="I28" s="31">
        <v>20</v>
      </c>
      <c r="J28" s="139">
        <v>14</v>
      </c>
      <c r="K28" s="139">
        <v>6</v>
      </c>
      <c r="L28" s="31"/>
      <c r="M28" s="31"/>
      <c r="N28" s="31"/>
      <c r="O28" s="31">
        <v>25</v>
      </c>
      <c r="P28" s="31"/>
      <c r="Q28" s="32" t="s">
        <v>44</v>
      </c>
      <c r="R28" s="33" t="s">
        <v>31</v>
      </c>
      <c r="S28" s="127" t="s">
        <v>80</v>
      </c>
      <c r="T28" s="104" t="s">
        <v>81</v>
      </c>
      <c r="U28" s="71" t="s">
        <v>171</v>
      </c>
    </row>
    <row r="29" spans="1:21" s="1" customFormat="1" ht="33.75" x14ac:dyDescent="0.2">
      <c r="A29" s="3">
        <v>4</v>
      </c>
      <c r="B29" s="16" t="s">
        <v>82</v>
      </c>
      <c r="C29" s="29">
        <v>2</v>
      </c>
      <c r="D29" s="23">
        <f t="shared" si="9"/>
        <v>0</v>
      </c>
      <c r="E29" s="24">
        <f t="shared" si="10"/>
        <v>1</v>
      </c>
      <c r="F29" s="25">
        <f t="shared" si="11"/>
        <v>60</v>
      </c>
      <c r="G29" s="30">
        <v>30</v>
      </c>
      <c r="H29" s="22">
        <f t="shared" si="8"/>
        <v>30</v>
      </c>
      <c r="I29" s="31">
        <v>6</v>
      </c>
      <c r="J29" s="70"/>
      <c r="K29" s="31"/>
      <c r="L29" s="31">
        <v>6</v>
      </c>
      <c r="M29" s="70"/>
      <c r="N29" s="31"/>
      <c r="O29" s="31">
        <v>18</v>
      </c>
      <c r="P29" s="31"/>
      <c r="Q29" s="32" t="s">
        <v>83</v>
      </c>
      <c r="R29" s="28" t="s">
        <v>30</v>
      </c>
      <c r="S29" s="127" t="s">
        <v>84</v>
      </c>
      <c r="T29" s="104" t="s">
        <v>172</v>
      </c>
    </row>
    <row r="30" spans="1:21" s="1" customFormat="1" ht="22.5" x14ac:dyDescent="0.25">
      <c r="A30" s="4">
        <v>5</v>
      </c>
      <c r="B30" s="17" t="s">
        <v>86</v>
      </c>
      <c r="C30" s="29">
        <v>2</v>
      </c>
      <c r="D30" s="23">
        <f t="shared" si="9"/>
        <v>0</v>
      </c>
      <c r="E30" s="24">
        <f t="shared" si="10"/>
        <v>1.1666666666666667</v>
      </c>
      <c r="F30" s="25">
        <f t="shared" si="11"/>
        <v>60</v>
      </c>
      <c r="G30" s="30">
        <v>25</v>
      </c>
      <c r="H30" s="22">
        <f t="shared" si="8"/>
        <v>35</v>
      </c>
      <c r="I30" s="31">
        <v>15</v>
      </c>
      <c r="J30" s="70"/>
      <c r="K30" s="70"/>
      <c r="L30" s="31">
        <v>5</v>
      </c>
      <c r="M30" s="31"/>
      <c r="N30" s="31"/>
      <c r="O30" s="31">
        <v>15</v>
      </c>
      <c r="P30" s="31"/>
      <c r="Q30" s="32" t="s">
        <v>21</v>
      </c>
      <c r="R30" s="33" t="s">
        <v>31</v>
      </c>
      <c r="S30" s="127" t="s">
        <v>53</v>
      </c>
      <c r="T30" s="104" t="s">
        <v>157</v>
      </c>
      <c r="U30" s="71" t="s">
        <v>198</v>
      </c>
    </row>
    <row r="31" spans="1:21" s="1" customFormat="1" ht="45" x14ac:dyDescent="0.25">
      <c r="A31" s="3">
        <v>6</v>
      </c>
      <c r="B31" s="17" t="s">
        <v>87</v>
      </c>
      <c r="C31" s="29">
        <v>3</v>
      </c>
      <c r="D31" s="23">
        <f t="shared" si="9"/>
        <v>0</v>
      </c>
      <c r="E31" s="24">
        <f t="shared" si="10"/>
        <v>2.4</v>
      </c>
      <c r="F31" s="25">
        <f t="shared" si="11"/>
        <v>75</v>
      </c>
      <c r="G31" s="30">
        <v>15</v>
      </c>
      <c r="H31" s="22">
        <f t="shared" si="8"/>
        <v>60</v>
      </c>
      <c r="I31" s="31"/>
      <c r="J31" s="31"/>
      <c r="K31" s="31"/>
      <c r="L31" s="31">
        <v>40</v>
      </c>
      <c r="M31" s="31"/>
      <c r="N31" s="31"/>
      <c r="O31" s="31">
        <v>20</v>
      </c>
      <c r="P31" s="31"/>
      <c r="Q31" s="32" t="s">
        <v>21</v>
      </c>
      <c r="R31" s="33" t="s">
        <v>30</v>
      </c>
      <c r="S31" s="127" t="s">
        <v>88</v>
      </c>
      <c r="T31" s="104" t="s">
        <v>159</v>
      </c>
    </row>
    <row r="32" spans="1:21" s="1" customFormat="1" ht="38.25" x14ac:dyDescent="0.25">
      <c r="A32" s="4">
        <v>7</v>
      </c>
      <c r="B32" s="17" t="s">
        <v>89</v>
      </c>
      <c r="C32" s="29">
        <v>6</v>
      </c>
      <c r="D32" s="23">
        <f t="shared" si="9"/>
        <v>0</v>
      </c>
      <c r="E32" s="24">
        <f t="shared" si="10"/>
        <v>3.5</v>
      </c>
      <c r="F32" s="25">
        <f t="shared" si="11"/>
        <v>180</v>
      </c>
      <c r="G32" s="30">
        <v>75</v>
      </c>
      <c r="H32" s="22">
        <f t="shared" si="8"/>
        <v>105</v>
      </c>
      <c r="I32" s="31">
        <v>37</v>
      </c>
      <c r="J32" s="31"/>
      <c r="K32" s="31"/>
      <c r="L32" s="31"/>
      <c r="M32" s="31"/>
      <c r="N32" s="31"/>
      <c r="O32" s="31">
        <v>68</v>
      </c>
      <c r="P32" s="31"/>
      <c r="Q32" s="32" t="s">
        <v>44</v>
      </c>
      <c r="R32" s="33" t="s">
        <v>31</v>
      </c>
      <c r="S32" s="127" t="s">
        <v>55</v>
      </c>
      <c r="T32" s="104" t="s">
        <v>90</v>
      </c>
    </row>
    <row r="33" spans="1:20" s="1" customFormat="1" ht="45" x14ac:dyDescent="0.25">
      <c r="A33" s="3">
        <v>8</v>
      </c>
      <c r="B33" s="17" t="s">
        <v>91</v>
      </c>
      <c r="C33" s="29">
        <v>2</v>
      </c>
      <c r="D33" s="23">
        <f t="shared" si="9"/>
        <v>0</v>
      </c>
      <c r="E33" s="24">
        <f t="shared" si="10"/>
        <v>1.2</v>
      </c>
      <c r="F33" s="25">
        <f t="shared" si="11"/>
        <v>50</v>
      </c>
      <c r="G33" s="30">
        <v>20</v>
      </c>
      <c r="H33" s="22">
        <f t="shared" si="8"/>
        <v>30</v>
      </c>
      <c r="I33" s="31"/>
      <c r="J33" s="31"/>
      <c r="K33" s="31"/>
      <c r="L33" s="31"/>
      <c r="M33" s="31"/>
      <c r="N33" s="31"/>
      <c r="O33" s="31">
        <v>30</v>
      </c>
      <c r="P33" s="31"/>
      <c r="Q33" s="32" t="s">
        <v>83</v>
      </c>
      <c r="R33" s="33" t="s">
        <v>30</v>
      </c>
      <c r="S33" s="127" t="s">
        <v>88</v>
      </c>
      <c r="T33" s="104" t="s">
        <v>159</v>
      </c>
    </row>
    <row r="34" spans="1:20" s="1" customFormat="1" ht="33.75" x14ac:dyDescent="0.25">
      <c r="A34" s="4">
        <v>9</v>
      </c>
      <c r="B34" s="17" t="s">
        <v>92</v>
      </c>
      <c r="C34" s="29">
        <v>2</v>
      </c>
      <c r="D34" s="23">
        <f t="shared" si="9"/>
        <v>0</v>
      </c>
      <c r="E34" s="24">
        <f t="shared" si="10"/>
        <v>1</v>
      </c>
      <c r="F34" s="25">
        <f t="shared" si="11"/>
        <v>50</v>
      </c>
      <c r="G34" s="30">
        <v>25</v>
      </c>
      <c r="H34" s="22">
        <f t="shared" si="8"/>
        <v>25</v>
      </c>
      <c r="I34" s="31">
        <v>5</v>
      </c>
      <c r="J34" s="31"/>
      <c r="K34" s="31"/>
      <c r="L34" s="31">
        <v>20</v>
      </c>
      <c r="M34" s="31"/>
      <c r="N34" s="31"/>
      <c r="O34" s="31"/>
      <c r="P34" s="31"/>
      <c r="Q34" s="32"/>
      <c r="R34" s="33" t="s">
        <v>30</v>
      </c>
      <c r="S34" s="127" t="s">
        <v>93</v>
      </c>
      <c r="T34" s="104" t="s">
        <v>94</v>
      </c>
    </row>
    <row r="35" spans="1:20" s="1" customFormat="1" ht="25.5" x14ac:dyDescent="0.25">
      <c r="A35" s="3">
        <v>10</v>
      </c>
      <c r="B35" s="17" t="s">
        <v>95</v>
      </c>
      <c r="C35" s="29">
        <v>1</v>
      </c>
      <c r="D35" s="23">
        <f t="shared" si="9"/>
        <v>0</v>
      </c>
      <c r="E35" s="24">
        <f t="shared" si="10"/>
        <v>0.83333333333333337</v>
      </c>
      <c r="F35" s="25">
        <f t="shared" si="11"/>
        <v>30</v>
      </c>
      <c r="G35" s="30">
        <v>5</v>
      </c>
      <c r="H35" s="22">
        <f t="shared" si="8"/>
        <v>25</v>
      </c>
      <c r="I35" s="31"/>
      <c r="J35" s="31"/>
      <c r="K35" s="31"/>
      <c r="L35" s="31"/>
      <c r="M35" s="31"/>
      <c r="N35" s="31"/>
      <c r="O35" s="31">
        <v>25</v>
      </c>
      <c r="P35" s="31"/>
      <c r="Q35" s="32" t="s">
        <v>44</v>
      </c>
      <c r="R35" s="33" t="s">
        <v>30</v>
      </c>
      <c r="S35" s="127" t="s">
        <v>59</v>
      </c>
      <c r="T35" s="104" t="s">
        <v>60</v>
      </c>
    </row>
    <row r="36" spans="1:20" x14ac:dyDescent="0.25">
      <c r="A36" s="4">
        <v>11</v>
      </c>
      <c r="B36" s="18" t="s">
        <v>96</v>
      </c>
      <c r="C36" s="83">
        <v>1</v>
      </c>
      <c r="D36" s="23">
        <f t="shared" si="9"/>
        <v>0</v>
      </c>
      <c r="E36" s="24">
        <f t="shared" si="10"/>
        <v>0.4</v>
      </c>
      <c r="F36" s="25">
        <f t="shared" si="11"/>
        <v>25</v>
      </c>
      <c r="G36" s="84">
        <v>15</v>
      </c>
      <c r="H36" s="22">
        <f t="shared" si="8"/>
        <v>10</v>
      </c>
      <c r="I36" s="86"/>
      <c r="J36" s="86"/>
      <c r="K36" s="86"/>
      <c r="L36" s="85">
        <v>10</v>
      </c>
      <c r="M36" s="86"/>
      <c r="N36" s="86"/>
      <c r="O36" s="85"/>
      <c r="P36" s="39"/>
      <c r="Q36" s="40"/>
      <c r="R36" s="33" t="s">
        <v>30</v>
      </c>
      <c r="S36" s="128" t="s">
        <v>57</v>
      </c>
      <c r="T36" s="69" t="s">
        <v>97</v>
      </c>
    </row>
    <row r="37" spans="1:20" s="111" customFormat="1" ht="20.25" customHeight="1" x14ac:dyDescent="0.25">
      <c r="A37" s="89">
        <v>12</v>
      </c>
      <c r="B37" s="105" t="s">
        <v>175</v>
      </c>
      <c r="C37" s="118">
        <v>1</v>
      </c>
      <c r="D37" s="92">
        <f t="shared" si="9"/>
        <v>0</v>
      </c>
      <c r="E37" s="93">
        <f t="shared" si="10"/>
        <v>0.8</v>
      </c>
      <c r="F37" s="94">
        <v>25</v>
      </c>
      <c r="G37" s="119">
        <v>5</v>
      </c>
      <c r="H37" s="91">
        <v>20</v>
      </c>
      <c r="I37" s="120"/>
      <c r="J37" s="120"/>
      <c r="K37" s="120"/>
      <c r="L37" s="121">
        <v>10</v>
      </c>
      <c r="M37" s="120"/>
      <c r="N37" s="120"/>
      <c r="O37" s="121">
        <v>10</v>
      </c>
      <c r="P37" s="107"/>
      <c r="Q37" s="108" t="s">
        <v>44</v>
      </c>
      <c r="R37" s="109" t="s">
        <v>30</v>
      </c>
      <c r="S37" s="130" t="s">
        <v>49</v>
      </c>
      <c r="T37" s="110" t="s">
        <v>182</v>
      </c>
    </row>
    <row r="38" spans="1:20" ht="26.45" customHeight="1" x14ac:dyDescent="0.25">
      <c r="A38" s="3">
        <v>13</v>
      </c>
      <c r="B38" s="41" t="s">
        <v>98</v>
      </c>
      <c r="C38" s="83">
        <v>1</v>
      </c>
      <c r="D38" s="23">
        <f t="shared" si="9"/>
        <v>0</v>
      </c>
      <c r="E38" s="24">
        <f t="shared" si="10"/>
        <v>0.6</v>
      </c>
      <c r="F38" s="25">
        <f t="shared" si="11"/>
        <v>25</v>
      </c>
      <c r="G38" s="84">
        <v>10</v>
      </c>
      <c r="H38" s="22">
        <f t="shared" si="8"/>
        <v>15</v>
      </c>
      <c r="I38" s="86"/>
      <c r="J38" s="86"/>
      <c r="K38" s="86"/>
      <c r="L38" s="85">
        <v>15</v>
      </c>
      <c r="M38" s="86"/>
      <c r="N38" s="86"/>
      <c r="O38" s="85"/>
      <c r="P38" s="39"/>
      <c r="Q38" s="40"/>
      <c r="R38" s="33" t="s">
        <v>30</v>
      </c>
      <c r="S38" s="129" t="s">
        <v>99</v>
      </c>
      <c r="T38" s="138" t="s">
        <v>197</v>
      </c>
    </row>
    <row r="39" spans="1:20" s="1" customFormat="1" ht="24.6" customHeight="1" x14ac:dyDescent="0.25">
      <c r="A39" s="3">
        <v>14</v>
      </c>
      <c r="B39" s="17" t="s">
        <v>74</v>
      </c>
      <c r="C39" s="29">
        <v>2</v>
      </c>
      <c r="D39" s="23">
        <f>(J39+K39+M39+N39)*C39/F39</f>
        <v>0</v>
      </c>
      <c r="E39" s="24">
        <f>(I39-K39+L39-N39+O39)*C39/F39</f>
        <v>1</v>
      </c>
      <c r="F39" s="25">
        <f>G39+H39</f>
        <v>60</v>
      </c>
      <c r="G39" s="30">
        <v>30</v>
      </c>
      <c r="H39" s="22">
        <f>I39+L39+O39</f>
        <v>30</v>
      </c>
      <c r="I39" s="31">
        <v>10</v>
      </c>
      <c r="J39" s="31"/>
      <c r="K39" s="31"/>
      <c r="L39" s="31"/>
      <c r="M39" s="31"/>
      <c r="N39" s="31"/>
      <c r="O39" s="31">
        <v>20</v>
      </c>
      <c r="P39" s="31"/>
      <c r="Q39" s="32" t="s">
        <v>21</v>
      </c>
      <c r="R39" s="33" t="s">
        <v>30</v>
      </c>
      <c r="S39" s="127" t="s">
        <v>57</v>
      </c>
      <c r="T39" s="103" t="s">
        <v>58</v>
      </c>
    </row>
    <row r="40" spans="1:20" x14ac:dyDescent="0.25">
      <c r="A40" s="4">
        <v>15</v>
      </c>
      <c r="B40" s="18" t="s">
        <v>100</v>
      </c>
      <c r="C40" s="83">
        <v>2</v>
      </c>
      <c r="D40" s="23">
        <f t="shared" si="9"/>
        <v>0</v>
      </c>
      <c r="E40" s="24">
        <f t="shared" si="10"/>
        <v>1</v>
      </c>
      <c r="F40" s="25">
        <f t="shared" si="11"/>
        <v>60</v>
      </c>
      <c r="G40" s="84">
        <v>30</v>
      </c>
      <c r="H40" s="22">
        <f t="shared" si="8"/>
        <v>30</v>
      </c>
      <c r="I40" s="86"/>
      <c r="J40" s="86"/>
      <c r="K40" s="86"/>
      <c r="L40" s="85"/>
      <c r="M40" s="86"/>
      <c r="N40" s="86"/>
      <c r="O40" s="85">
        <v>30</v>
      </c>
      <c r="P40" s="39"/>
      <c r="Q40" s="40"/>
      <c r="R40" s="33" t="s">
        <v>30</v>
      </c>
      <c r="S40" s="128" t="s">
        <v>68</v>
      </c>
      <c r="T40" s="69" t="s">
        <v>69</v>
      </c>
    </row>
    <row r="41" spans="1:20" ht="23.25" x14ac:dyDescent="0.25">
      <c r="A41" s="3">
        <v>16</v>
      </c>
      <c r="B41" s="18" t="s">
        <v>43</v>
      </c>
      <c r="C41" s="83">
        <v>0</v>
      </c>
      <c r="D41" s="23">
        <f t="shared" si="9"/>
        <v>0</v>
      </c>
      <c r="E41" s="24">
        <f t="shared" si="10"/>
        <v>0</v>
      </c>
      <c r="F41" s="25">
        <f t="shared" si="11"/>
        <v>45</v>
      </c>
      <c r="G41" s="84">
        <v>15</v>
      </c>
      <c r="H41" s="22">
        <f t="shared" si="8"/>
        <v>30</v>
      </c>
      <c r="I41" s="85"/>
      <c r="J41" s="86"/>
      <c r="K41" s="85"/>
      <c r="L41" s="85"/>
      <c r="M41" s="86"/>
      <c r="N41" s="86"/>
      <c r="O41" s="85">
        <v>30</v>
      </c>
      <c r="P41" s="39"/>
      <c r="Q41" s="40"/>
      <c r="R41" s="33" t="s">
        <v>30</v>
      </c>
      <c r="S41" s="128" t="s">
        <v>70</v>
      </c>
      <c r="T41" s="73" t="s">
        <v>71</v>
      </c>
    </row>
    <row r="42" spans="1:20" x14ac:dyDescent="0.25">
      <c r="A42" s="4">
        <v>17</v>
      </c>
      <c r="B42" s="18" t="s">
        <v>101</v>
      </c>
      <c r="C42" s="83">
        <v>3</v>
      </c>
      <c r="D42" s="23">
        <f t="shared" si="9"/>
        <v>0</v>
      </c>
      <c r="E42" s="24">
        <f t="shared" si="10"/>
        <v>1.8</v>
      </c>
      <c r="F42" s="25">
        <f t="shared" si="11"/>
        <v>75</v>
      </c>
      <c r="G42" s="84">
        <v>30</v>
      </c>
      <c r="H42" s="22">
        <f t="shared" si="8"/>
        <v>45</v>
      </c>
      <c r="I42" s="85"/>
      <c r="J42" s="86"/>
      <c r="K42" s="85"/>
      <c r="L42" s="85">
        <v>45</v>
      </c>
      <c r="M42" s="86"/>
      <c r="N42" s="86"/>
      <c r="O42" s="85"/>
      <c r="P42" s="39"/>
      <c r="Q42" s="42"/>
      <c r="R42" s="33" t="s">
        <v>30</v>
      </c>
      <c r="S42" s="128"/>
      <c r="T42" s="69"/>
    </row>
    <row r="43" spans="1:20" s="111" customFormat="1" ht="15.75" thickBot="1" x14ac:dyDescent="0.3">
      <c r="A43" s="133">
        <v>18</v>
      </c>
      <c r="B43" s="112" t="s">
        <v>102</v>
      </c>
      <c r="C43" s="118">
        <v>3</v>
      </c>
      <c r="D43" s="92">
        <f t="shared" si="9"/>
        <v>0</v>
      </c>
      <c r="E43" s="93">
        <f t="shared" si="10"/>
        <v>2.2000000000000002</v>
      </c>
      <c r="F43" s="94">
        <f t="shared" si="11"/>
        <v>75</v>
      </c>
      <c r="G43" s="119">
        <v>20</v>
      </c>
      <c r="H43" s="91">
        <v>55</v>
      </c>
      <c r="I43" s="120"/>
      <c r="J43" s="120"/>
      <c r="K43" s="120"/>
      <c r="L43" s="121"/>
      <c r="M43" s="120"/>
      <c r="N43" s="120"/>
      <c r="O43" s="121">
        <v>55</v>
      </c>
      <c r="P43" s="107"/>
      <c r="Q43" s="113"/>
      <c r="R43" s="109" t="s">
        <v>30</v>
      </c>
      <c r="S43" s="130" t="s">
        <v>53</v>
      </c>
      <c r="T43" s="110" t="s">
        <v>103</v>
      </c>
    </row>
    <row r="44" spans="1:20" ht="24" customHeight="1" thickBot="1" x14ac:dyDescent="0.3">
      <c r="A44" s="211" t="s">
        <v>190</v>
      </c>
      <c r="B44" s="212"/>
      <c r="C44" s="13">
        <f>SUM(C26:C43)</f>
        <v>38</v>
      </c>
      <c r="D44" s="102">
        <f t="shared" ref="D44:P44" si="12">SUM(D26:D43)</f>
        <v>0.66666666666666663</v>
      </c>
      <c r="E44" s="77">
        <f t="shared" si="12"/>
        <v>22.533333333333335</v>
      </c>
      <c r="F44" s="13">
        <f t="shared" si="12"/>
        <v>1105</v>
      </c>
      <c r="G44" s="13">
        <f t="shared" si="12"/>
        <v>445</v>
      </c>
      <c r="H44" s="13">
        <f t="shared" si="12"/>
        <v>660</v>
      </c>
      <c r="I44" s="13">
        <f t="shared" si="12"/>
        <v>103</v>
      </c>
      <c r="J44" s="13">
        <f t="shared" si="12"/>
        <v>14</v>
      </c>
      <c r="K44" s="13">
        <f t="shared" si="12"/>
        <v>6</v>
      </c>
      <c r="L44" s="13">
        <f t="shared" si="12"/>
        <v>171</v>
      </c>
      <c r="M44" s="13">
        <f t="shared" si="12"/>
        <v>0</v>
      </c>
      <c r="N44" s="13">
        <f t="shared" si="12"/>
        <v>0</v>
      </c>
      <c r="O44" s="13">
        <f t="shared" si="12"/>
        <v>386</v>
      </c>
      <c r="P44" s="13">
        <f t="shared" si="12"/>
        <v>0</v>
      </c>
      <c r="Q44" s="6"/>
      <c r="R44" s="5"/>
      <c r="S44" s="19" t="s">
        <v>13</v>
      </c>
      <c r="T44" s="20" t="s">
        <v>13</v>
      </c>
    </row>
    <row r="45" spans="1:20" ht="23.45" customHeight="1" thickBot="1" x14ac:dyDescent="0.3">
      <c r="A45" s="211" t="s">
        <v>191</v>
      </c>
      <c r="B45" s="212"/>
      <c r="C45" s="13">
        <f>SUM(C25+C44)</f>
        <v>60</v>
      </c>
      <c r="D45" s="102">
        <f t="shared" ref="D45:P45" si="13">SUM(D25+D44)</f>
        <v>0.66666666666666663</v>
      </c>
      <c r="E45" s="102">
        <f t="shared" si="13"/>
        <v>36.200000000000003</v>
      </c>
      <c r="F45" s="13">
        <f t="shared" si="13"/>
        <v>1804</v>
      </c>
      <c r="G45" s="13">
        <f t="shared" si="13"/>
        <v>695</v>
      </c>
      <c r="H45" s="13">
        <f t="shared" si="13"/>
        <v>1109</v>
      </c>
      <c r="I45" s="13">
        <f t="shared" si="13"/>
        <v>213</v>
      </c>
      <c r="J45" s="13">
        <f t="shared" si="13"/>
        <v>14</v>
      </c>
      <c r="K45" s="13">
        <f t="shared" si="13"/>
        <v>13</v>
      </c>
      <c r="L45" s="13">
        <f t="shared" si="13"/>
        <v>281</v>
      </c>
      <c r="M45" s="13">
        <f t="shared" si="13"/>
        <v>0</v>
      </c>
      <c r="N45" s="13">
        <f t="shared" si="13"/>
        <v>0</v>
      </c>
      <c r="O45" s="13">
        <f t="shared" si="13"/>
        <v>615</v>
      </c>
      <c r="P45" s="13">
        <f t="shared" si="13"/>
        <v>0</v>
      </c>
      <c r="Q45" s="6"/>
      <c r="R45" s="5"/>
      <c r="S45" s="19" t="s">
        <v>13</v>
      </c>
      <c r="T45" s="20" t="s">
        <v>13</v>
      </c>
    </row>
  </sheetData>
  <mergeCells count="44">
    <mergeCell ref="A44:B44"/>
    <mergeCell ref="A45:B45"/>
    <mergeCell ref="T9:T10"/>
    <mergeCell ref="K9:K10"/>
    <mergeCell ref="L9:L10"/>
    <mergeCell ref="N9:N10"/>
    <mergeCell ref="O9:O10"/>
    <mergeCell ref="P9:P10"/>
    <mergeCell ref="G9:G10"/>
    <mergeCell ref="I9:I10"/>
    <mergeCell ref="Q9:Q10"/>
    <mergeCell ref="R9:R10"/>
    <mergeCell ref="S9:S10"/>
    <mergeCell ref="M9:M10"/>
    <mergeCell ref="J9:J10"/>
    <mergeCell ref="A25:B25"/>
    <mergeCell ref="A3:T3"/>
    <mergeCell ref="A4:K4"/>
    <mergeCell ref="I7:K7"/>
    <mergeCell ref="O7:Q7"/>
    <mergeCell ref="R5:T5"/>
    <mergeCell ref="L4:Q4"/>
    <mergeCell ref="L5:Q5"/>
    <mergeCell ref="H7:H8"/>
    <mergeCell ref="H6:Q6"/>
    <mergeCell ref="C6:E6"/>
    <mergeCell ref="E7:E8"/>
    <mergeCell ref="D7:D8"/>
    <mergeCell ref="A9:A10"/>
    <mergeCell ref="B9:B10"/>
    <mergeCell ref="C9:C10"/>
    <mergeCell ref="A1:T1"/>
    <mergeCell ref="A2:T2"/>
    <mergeCell ref="A5:K5"/>
    <mergeCell ref="R4:T4"/>
    <mergeCell ref="A6:A8"/>
    <mergeCell ref="B6:B8"/>
    <mergeCell ref="F6:F8"/>
    <mergeCell ref="G6:G8"/>
    <mergeCell ref="R6:R8"/>
    <mergeCell ref="S6:S8"/>
    <mergeCell ref="T6:T8"/>
    <mergeCell ref="L7:N7"/>
    <mergeCell ref="C7:C8"/>
  </mergeCells>
  <pageMargins left="0.23622047244094491" right="0.23622047244094491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zoomScale="80" zoomScaleNormal="80" workbookViewId="0">
      <selection activeCell="J15" sqref="J15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4" customWidth="1"/>
    <col min="17" max="17" width="10.7109375" customWidth="1"/>
    <col min="18" max="18" width="18.28515625" customWidth="1"/>
    <col min="19" max="19" width="18.28515625" style="21" hidden="1" customWidth="1"/>
    <col min="20" max="20" width="18.28515625" style="67" hidden="1" customWidth="1"/>
    <col min="21" max="21" width="18.28515625" hidden="1" customWidth="1"/>
  </cols>
  <sheetData>
    <row r="1" spans="1:21" ht="20.25" thickTop="1" thickBot="1" x14ac:dyDescent="0.35">
      <c r="A1" s="156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</row>
    <row r="2" spans="1:21" ht="18.75" x14ac:dyDescent="0.3">
      <c r="A2" s="159" t="s">
        <v>34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1"/>
    </row>
    <row r="3" spans="1:21" ht="19.5" thickBot="1" x14ac:dyDescent="0.35">
      <c r="A3" s="188" t="s">
        <v>28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90"/>
    </row>
    <row r="4" spans="1:21" x14ac:dyDescent="0.25">
      <c r="A4" s="191" t="s">
        <v>104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 t="s">
        <v>193</v>
      </c>
      <c r="M4" s="192"/>
      <c r="N4" s="192"/>
      <c r="O4" s="192"/>
      <c r="P4" s="192"/>
      <c r="Q4" s="192"/>
      <c r="R4" s="226" t="s">
        <v>174</v>
      </c>
      <c r="S4" s="227"/>
      <c r="T4" s="228"/>
    </row>
    <row r="5" spans="1:21" ht="15.75" thickBot="1" x14ac:dyDescent="0.3">
      <c r="A5" s="162" t="s">
        <v>33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 t="s">
        <v>29</v>
      </c>
      <c r="M5" s="163"/>
      <c r="N5" s="163"/>
      <c r="O5" s="163"/>
      <c r="P5" s="163"/>
      <c r="Q5" s="163"/>
      <c r="R5" s="196" t="s">
        <v>35</v>
      </c>
      <c r="S5" s="197"/>
      <c r="T5" s="198"/>
    </row>
    <row r="6" spans="1:21" x14ac:dyDescent="0.25">
      <c r="A6" s="167" t="s">
        <v>14</v>
      </c>
      <c r="B6" s="170" t="s">
        <v>12</v>
      </c>
      <c r="C6" s="204" t="s">
        <v>4</v>
      </c>
      <c r="D6" s="205"/>
      <c r="E6" s="206"/>
      <c r="F6" s="173" t="s">
        <v>19</v>
      </c>
      <c r="G6" s="173" t="s">
        <v>15</v>
      </c>
      <c r="H6" s="201" t="s">
        <v>18</v>
      </c>
      <c r="I6" s="202"/>
      <c r="J6" s="202"/>
      <c r="K6" s="202"/>
      <c r="L6" s="202"/>
      <c r="M6" s="202"/>
      <c r="N6" s="202"/>
      <c r="O6" s="202"/>
      <c r="P6" s="202"/>
      <c r="Q6" s="203"/>
      <c r="R6" s="176" t="s">
        <v>5</v>
      </c>
      <c r="S6" s="229" t="s">
        <v>32</v>
      </c>
      <c r="T6" s="232" t="s">
        <v>6</v>
      </c>
    </row>
    <row r="7" spans="1:21" x14ac:dyDescent="0.25">
      <c r="A7" s="168"/>
      <c r="B7" s="171"/>
      <c r="C7" s="186" t="s">
        <v>4</v>
      </c>
      <c r="D7" s="209" t="s">
        <v>24</v>
      </c>
      <c r="E7" s="207" t="s">
        <v>20</v>
      </c>
      <c r="F7" s="174"/>
      <c r="G7" s="174"/>
      <c r="H7" s="199" t="s">
        <v>17</v>
      </c>
      <c r="I7" s="193" t="s">
        <v>1</v>
      </c>
      <c r="J7" s="193"/>
      <c r="K7" s="193"/>
      <c r="L7" s="183" t="s">
        <v>2</v>
      </c>
      <c r="M7" s="184"/>
      <c r="N7" s="185"/>
      <c r="O7" s="194" t="s">
        <v>3</v>
      </c>
      <c r="P7" s="194"/>
      <c r="Q7" s="195"/>
      <c r="R7" s="177"/>
      <c r="S7" s="230"/>
      <c r="T7" s="233"/>
    </row>
    <row r="8" spans="1:21" s="1" customFormat="1" ht="59.45" customHeight="1" thickBot="1" x14ac:dyDescent="0.3">
      <c r="A8" s="169"/>
      <c r="B8" s="172"/>
      <c r="C8" s="187"/>
      <c r="D8" s="210"/>
      <c r="E8" s="208"/>
      <c r="F8" s="175"/>
      <c r="G8" s="175"/>
      <c r="H8" s="200"/>
      <c r="I8" s="11" t="s">
        <v>9</v>
      </c>
      <c r="J8" s="11" t="s">
        <v>23</v>
      </c>
      <c r="K8" s="12" t="s">
        <v>7</v>
      </c>
      <c r="L8" s="11" t="s">
        <v>10</v>
      </c>
      <c r="M8" s="11" t="s">
        <v>23</v>
      </c>
      <c r="N8" s="11" t="s">
        <v>7</v>
      </c>
      <c r="O8" s="11" t="s">
        <v>11</v>
      </c>
      <c r="P8" s="12" t="s">
        <v>16</v>
      </c>
      <c r="Q8" s="7" t="s">
        <v>8</v>
      </c>
      <c r="R8" s="178"/>
      <c r="S8" s="231"/>
      <c r="T8" s="234"/>
    </row>
    <row r="9" spans="1:21" s="8" customFormat="1" ht="12" x14ac:dyDescent="0.25">
      <c r="A9" s="150">
        <v>1</v>
      </c>
      <c r="B9" s="152">
        <v>2</v>
      </c>
      <c r="C9" s="154">
        <v>3</v>
      </c>
      <c r="D9" s="142">
        <v>4</v>
      </c>
      <c r="E9" s="143">
        <v>5</v>
      </c>
      <c r="F9" s="144">
        <v>6</v>
      </c>
      <c r="G9" s="216">
        <v>7</v>
      </c>
      <c r="H9" s="145">
        <v>8</v>
      </c>
      <c r="I9" s="214">
        <v>9</v>
      </c>
      <c r="J9" s="224">
        <v>10</v>
      </c>
      <c r="K9" s="214">
        <v>11</v>
      </c>
      <c r="L9" s="214">
        <v>12</v>
      </c>
      <c r="M9" s="224">
        <v>13</v>
      </c>
      <c r="N9" s="214">
        <v>14</v>
      </c>
      <c r="O9" s="214">
        <v>15</v>
      </c>
      <c r="P9" s="214">
        <v>16</v>
      </c>
      <c r="Q9" s="218">
        <v>17</v>
      </c>
      <c r="R9" s="220">
        <v>18</v>
      </c>
      <c r="S9" s="235">
        <v>19</v>
      </c>
      <c r="T9" s="237">
        <v>20</v>
      </c>
    </row>
    <row r="10" spans="1:21" s="1" customFormat="1" ht="45.75" thickBot="1" x14ac:dyDescent="0.3">
      <c r="A10" s="151"/>
      <c r="B10" s="153"/>
      <c r="C10" s="155"/>
      <c r="D10" s="146" t="s">
        <v>25</v>
      </c>
      <c r="E10" s="147" t="s">
        <v>27</v>
      </c>
      <c r="F10" s="148" t="s">
        <v>22</v>
      </c>
      <c r="G10" s="217"/>
      <c r="H10" s="149" t="s">
        <v>26</v>
      </c>
      <c r="I10" s="215"/>
      <c r="J10" s="225"/>
      <c r="K10" s="215"/>
      <c r="L10" s="215"/>
      <c r="M10" s="225"/>
      <c r="N10" s="215"/>
      <c r="O10" s="215"/>
      <c r="P10" s="215"/>
      <c r="Q10" s="219"/>
      <c r="R10" s="221"/>
      <c r="S10" s="236"/>
      <c r="T10" s="238"/>
    </row>
    <row r="11" spans="1:21" s="1" customFormat="1" ht="22.5" x14ac:dyDescent="0.2">
      <c r="A11" s="3">
        <v>1</v>
      </c>
      <c r="B11" s="15" t="s">
        <v>105</v>
      </c>
      <c r="C11" s="22">
        <v>4</v>
      </c>
      <c r="D11" s="23">
        <f>(J11+K11+M11+N11)*C11/F11</f>
        <v>0.66666666666666663</v>
      </c>
      <c r="E11" s="24">
        <f>(I11-K11+L11-N11+O11)*C11/F11</f>
        <v>2</v>
      </c>
      <c r="F11" s="25">
        <f>G11+H11</f>
        <v>120</v>
      </c>
      <c r="G11" s="25">
        <v>60</v>
      </c>
      <c r="H11" s="22">
        <f t="shared" ref="H11:H20" si="0">I11+L11+O11</f>
        <v>60</v>
      </c>
      <c r="I11" s="26">
        <v>20</v>
      </c>
      <c r="J11" s="26">
        <v>20</v>
      </c>
      <c r="K11" s="26"/>
      <c r="L11" s="26">
        <v>40</v>
      </c>
      <c r="M11" s="26"/>
      <c r="N11" s="26"/>
      <c r="O11" s="26"/>
      <c r="P11" s="26"/>
      <c r="Q11" s="27"/>
      <c r="R11" s="43" t="s">
        <v>31</v>
      </c>
      <c r="S11" s="126" t="s">
        <v>106</v>
      </c>
      <c r="T11" s="68" t="s">
        <v>107</v>
      </c>
      <c r="U11" s="71" t="s">
        <v>173</v>
      </c>
    </row>
    <row r="12" spans="1:21" s="1" customFormat="1" ht="25.5" x14ac:dyDescent="0.2">
      <c r="A12" s="4">
        <v>2</v>
      </c>
      <c r="B12" s="44" t="s">
        <v>108</v>
      </c>
      <c r="C12" s="29">
        <v>2</v>
      </c>
      <c r="D12" s="23">
        <f t="shared" ref="D12:D20" si="1">(J12+K12+M12+N12)*C12/F12</f>
        <v>0</v>
      </c>
      <c r="E12" s="24">
        <f t="shared" ref="E12:E20" si="2">(I12-K12+L12-N12+O12)*C12/F12</f>
        <v>1</v>
      </c>
      <c r="F12" s="25">
        <f t="shared" ref="F12:F20" si="3">G12+H12</f>
        <v>60</v>
      </c>
      <c r="G12" s="30">
        <v>30</v>
      </c>
      <c r="H12" s="22">
        <f t="shared" si="0"/>
        <v>30</v>
      </c>
      <c r="I12" s="31">
        <v>10</v>
      </c>
      <c r="J12" s="31"/>
      <c r="K12" s="31"/>
      <c r="L12" s="31"/>
      <c r="M12" s="31"/>
      <c r="N12" s="31"/>
      <c r="O12" s="31">
        <v>20</v>
      </c>
      <c r="P12" s="31"/>
      <c r="Q12" s="32" t="s">
        <v>44</v>
      </c>
      <c r="R12" s="45" t="s">
        <v>30</v>
      </c>
      <c r="S12" s="127" t="s">
        <v>57</v>
      </c>
      <c r="T12" s="72" t="s">
        <v>58</v>
      </c>
    </row>
    <row r="13" spans="1:21" s="1" customFormat="1" ht="22.5" x14ac:dyDescent="0.2">
      <c r="A13" s="3">
        <v>3</v>
      </c>
      <c r="B13" s="16" t="s">
        <v>109</v>
      </c>
      <c r="C13" s="29">
        <v>1</v>
      </c>
      <c r="D13" s="23">
        <f t="shared" si="1"/>
        <v>0</v>
      </c>
      <c r="E13" s="24">
        <f t="shared" si="2"/>
        <v>0.66666666666666663</v>
      </c>
      <c r="F13" s="25">
        <f t="shared" si="3"/>
        <v>30</v>
      </c>
      <c r="G13" s="30">
        <v>10</v>
      </c>
      <c r="H13" s="22">
        <f t="shared" si="0"/>
        <v>20</v>
      </c>
      <c r="I13" s="31">
        <v>15</v>
      </c>
      <c r="J13" s="31"/>
      <c r="K13" s="31"/>
      <c r="L13" s="31"/>
      <c r="M13" s="31"/>
      <c r="N13" s="31"/>
      <c r="O13" s="31">
        <v>5</v>
      </c>
      <c r="P13" s="31"/>
      <c r="Q13" s="32" t="s">
        <v>44</v>
      </c>
      <c r="R13" s="43" t="s">
        <v>30</v>
      </c>
      <c r="S13" s="127" t="s">
        <v>110</v>
      </c>
      <c r="T13" s="72" t="s">
        <v>111</v>
      </c>
    </row>
    <row r="14" spans="1:21" s="1" customFormat="1" ht="33.75" x14ac:dyDescent="0.25">
      <c r="A14" s="4">
        <v>4</v>
      </c>
      <c r="B14" s="17" t="s">
        <v>112</v>
      </c>
      <c r="C14" s="29">
        <v>2</v>
      </c>
      <c r="D14" s="23">
        <f t="shared" si="1"/>
        <v>0</v>
      </c>
      <c r="E14" s="24">
        <f t="shared" si="2"/>
        <v>1.5</v>
      </c>
      <c r="F14" s="25">
        <f t="shared" si="3"/>
        <v>60</v>
      </c>
      <c r="G14" s="30">
        <v>15</v>
      </c>
      <c r="H14" s="22">
        <f t="shared" si="0"/>
        <v>45</v>
      </c>
      <c r="I14" s="31"/>
      <c r="J14" s="31"/>
      <c r="K14" s="31"/>
      <c r="L14" s="31"/>
      <c r="M14" s="31"/>
      <c r="N14" s="31"/>
      <c r="O14" s="31">
        <v>45</v>
      </c>
      <c r="P14" s="31"/>
      <c r="Q14" s="32" t="s">
        <v>83</v>
      </c>
      <c r="R14" s="45" t="s">
        <v>30</v>
      </c>
      <c r="S14" s="127" t="s">
        <v>113</v>
      </c>
      <c r="T14" s="72" t="s">
        <v>114</v>
      </c>
    </row>
    <row r="15" spans="1:21" s="1" customFormat="1" ht="45" x14ac:dyDescent="0.25">
      <c r="A15" s="3">
        <v>5</v>
      </c>
      <c r="B15" s="17" t="s">
        <v>115</v>
      </c>
      <c r="C15" s="29">
        <v>6</v>
      </c>
      <c r="D15" s="23">
        <f t="shared" si="1"/>
        <v>1.5</v>
      </c>
      <c r="E15" s="24">
        <f t="shared" si="2"/>
        <v>2.3333333333333335</v>
      </c>
      <c r="F15" s="25">
        <f t="shared" si="3"/>
        <v>180</v>
      </c>
      <c r="G15" s="30">
        <v>80</v>
      </c>
      <c r="H15" s="22">
        <f t="shared" si="0"/>
        <v>100</v>
      </c>
      <c r="I15" s="31">
        <v>30</v>
      </c>
      <c r="J15" s="139">
        <v>15</v>
      </c>
      <c r="K15" s="31">
        <v>15</v>
      </c>
      <c r="L15" s="31">
        <v>30</v>
      </c>
      <c r="M15" s="31"/>
      <c r="N15" s="31">
        <v>15</v>
      </c>
      <c r="O15" s="31">
        <v>40</v>
      </c>
      <c r="P15" s="31"/>
      <c r="Q15" s="32" t="s">
        <v>21</v>
      </c>
      <c r="R15" s="45" t="s">
        <v>31</v>
      </c>
      <c r="S15" s="127" t="s">
        <v>88</v>
      </c>
      <c r="T15" s="75" t="s">
        <v>161</v>
      </c>
      <c r="U15" s="71"/>
    </row>
    <row r="16" spans="1:21" s="1" customFormat="1" ht="33.75" x14ac:dyDescent="0.25">
      <c r="A16" s="4">
        <v>6</v>
      </c>
      <c r="B16" s="17" t="s">
        <v>116</v>
      </c>
      <c r="C16" s="29">
        <v>2</v>
      </c>
      <c r="D16" s="23">
        <f t="shared" si="1"/>
        <v>0</v>
      </c>
      <c r="E16" s="24">
        <f t="shared" si="2"/>
        <v>2</v>
      </c>
      <c r="F16" s="25">
        <f t="shared" si="3"/>
        <v>60</v>
      </c>
      <c r="G16" s="30">
        <v>0</v>
      </c>
      <c r="H16" s="22">
        <f t="shared" si="0"/>
        <v>60</v>
      </c>
      <c r="I16" s="31">
        <v>12</v>
      </c>
      <c r="J16" s="31"/>
      <c r="K16" s="31"/>
      <c r="L16" s="31">
        <v>12</v>
      </c>
      <c r="M16" s="31"/>
      <c r="N16" s="31"/>
      <c r="O16" s="31">
        <v>36</v>
      </c>
      <c r="P16" s="31"/>
      <c r="Q16" s="32" t="s">
        <v>83</v>
      </c>
      <c r="R16" s="45" t="s">
        <v>30</v>
      </c>
      <c r="S16" s="127" t="s">
        <v>84</v>
      </c>
      <c r="T16" s="75" t="s">
        <v>168</v>
      </c>
    </row>
    <row r="17" spans="1:21" s="1" customFormat="1" ht="38.25" x14ac:dyDescent="0.25">
      <c r="A17" s="3">
        <v>7</v>
      </c>
      <c r="B17" s="17" t="s">
        <v>117</v>
      </c>
      <c r="C17" s="29">
        <v>2</v>
      </c>
      <c r="D17" s="23">
        <f t="shared" si="1"/>
        <v>0</v>
      </c>
      <c r="E17" s="24">
        <f t="shared" si="2"/>
        <v>1</v>
      </c>
      <c r="F17" s="25">
        <f t="shared" si="3"/>
        <v>60</v>
      </c>
      <c r="G17" s="30">
        <v>30</v>
      </c>
      <c r="H17" s="22">
        <f t="shared" si="0"/>
        <v>30</v>
      </c>
      <c r="I17" s="31"/>
      <c r="J17" s="31"/>
      <c r="K17" s="31"/>
      <c r="L17" s="31">
        <v>13</v>
      </c>
      <c r="M17" s="31"/>
      <c r="N17" s="31"/>
      <c r="O17" s="31">
        <v>17</v>
      </c>
      <c r="P17" s="31"/>
      <c r="Q17" s="32" t="s">
        <v>44</v>
      </c>
      <c r="R17" s="45" t="s">
        <v>30</v>
      </c>
      <c r="S17" s="127" t="s">
        <v>53</v>
      </c>
      <c r="T17" s="75" t="s">
        <v>54</v>
      </c>
    </row>
    <row r="18" spans="1:21" s="1" customFormat="1" ht="22.5" x14ac:dyDescent="0.25">
      <c r="A18" s="4">
        <v>8</v>
      </c>
      <c r="B18" s="17" t="s">
        <v>118</v>
      </c>
      <c r="C18" s="29">
        <v>5</v>
      </c>
      <c r="D18" s="23">
        <f t="shared" si="1"/>
        <v>0</v>
      </c>
      <c r="E18" s="24">
        <f t="shared" si="2"/>
        <v>2.5</v>
      </c>
      <c r="F18" s="25">
        <f t="shared" si="3"/>
        <v>150</v>
      </c>
      <c r="G18" s="30">
        <v>75</v>
      </c>
      <c r="H18" s="22">
        <f t="shared" si="0"/>
        <v>75</v>
      </c>
      <c r="I18" s="31">
        <v>14</v>
      </c>
      <c r="J18" s="31"/>
      <c r="K18" s="31"/>
      <c r="L18" s="31">
        <v>10</v>
      </c>
      <c r="M18" s="31"/>
      <c r="N18" s="31"/>
      <c r="O18" s="31">
        <v>51</v>
      </c>
      <c r="P18" s="31"/>
      <c r="Q18" s="32" t="s">
        <v>21</v>
      </c>
      <c r="R18" s="45" t="s">
        <v>31</v>
      </c>
      <c r="S18" s="127" t="s">
        <v>55</v>
      </c>
      <c r="T18" s="75" t="s">
        <v>56</v>
      </c>
    </row>
    <row r="19" spans="1:21" s="1" customFormat="1" ht="51" x14ac:dyDescent="0.25">
      <c r="A19" s="3">
        <v>9</v>
      </c>
      <c r="B19" s="17" t="s">
        <v>119</v>
      </c>
      <c r="C19" s="29">
        <v>1</v>
      </c>
      <c r="D19" s="23">
        <f t="shared" si="1"/>
        <v>0</v>
      </c>
      <c r="E19" s="24">
        <f t="shared" si="2"/>
        <v>0.33333333333333331</v>
      </c>
      <c r="F19" s="25">
        <f t="shared" si="3"/>
        <v>30</v>
      </c>
      <c r="G19" s="30">
        <v>20</v>
      </c>
      <c r="H19" s="22">
        <f t="shared" si="0"/>
        <v>10</v>
      </c>
      <c r="I19" s="31"/>
      <c r="J19" s="31"/>
      <c r="K19" s="31"/>
      <c r="L19" s="31">
        <v>10</v>
      </c>
      <c r="M19" s="31"/>
      <c r="N19" s="31"/>
      <c r="O19" s="31"/>
      <c r="P19" s="31"/>
      <c r="Q19" s="32"/>
      <c r="R19" s="45" t="s">
        <v>30</v>
      </c>
      <c r="S19" s="127" t="s">
        <v>120</v>
      </c>
      <c r="T19" s="75" t="s">
        <v>167</v>
      </c>
    </row>
    <row r="20" spans="1:21" ht="15.75" thickBot="1" x14ac:dyDescent="0.3">
      <c r="A20" s="4">
        <v>10</v>
      </c>
      <c r="B20" s="18" t="s">
        <v>76</v>
      </c>
      <c r="C20" s="38">
        <v>2</v>
      </c>
      <c r="D20" s="23">
        <f t="shared" si="1"/>
        <v>0</v>
      </c>
      <c r="E20" s="24">
        <f t="shared" si="2"/>
        <v>1</v>
      </c>
      <c r="F20" s="25">
        <f t="shared" si="3"/>
        <v>60</v>
      </c>
      <c r="G20" s="84">
        <v>30</v>
      </c>
      <c r="H20" s="22">
        <f t="shared" si="0"/>
        <v>30</v>
      </c>
      <c r="I20" s="86"/>
      <c r="J20" s="86"/>
      <c r="K20" s="86"/>
      <c r="L20" s="86"/>
      <c r="M20" s="86"/>
      <c r="N20" s="86"/>
      <c r="O20" s="85">
        <v>30</v>
      </c>
      <c r="P20" s="39"/>
      <c r="Q20" s="40"/>
      <c r="R20" s="45" t="s">
        <v>30</v>
      </c>
      <c r="S20" s="128" t="s">
        <v>69</v>
      </c>
      <c r="T20" s="69" t="s">
        <v>68</v>
      </c>
    </row>
    <row r="21" spans="1:21" ht="24" customHeight="1" thickBot="1" x14ac:dyDescent="0.3">
      <c r="A21" s="211" t="s">
        <v>194</v>
      </c>
      <c r="B21" s="212"/>
      <c r="C21" s="13">
        <f t="shared" ref="C21:P21" si="4">SUM(C11:C20)</f>
        <v>27</v>
      </c>
      <c r="D21" s="9">
        <f t="shared" si="4"/>
        <v>2.1666666666666665</v>
      </c>
      <c r="E21" s="10">
        <f t="shared" si="4"/>
        <v>14.333333333333334</v>
      </c>
      <c r="F21" s="114">
        <f t="shared" si="4"/>
        <v>810</v>
      </c>
      <c r="G21" s="114">
        <f t="shared" si="4"/>
        <v>350</v>
      </c>
      <c r="H21" s="114">
        <f t="shared" si="4"/>
        <v>460</v>
      </c>
      <c r="I21" s="114">
        <f t="shared" si="4"/>
        <v>101</v>
      </c>
      <c r="J21" s="114">
        <f t="shared" si="4"/>
        <v>35</v>
      </c>
      <c r="K21" s="114">
        <f t="shared" si="4"/>
        <v>15</v>
      </c>
      <c r="L21" s="114">
        <f t="shared" si="4"/>
        <v>115</v>
      </c>
      <c r="M21" s="114">
        <f t="shared" si="4"/>
        <v>0</v>
      </c>
      <c r="N21" s="114">
        <f t="shared" si="4"/>
        <v>15</v>
      </c>
      <c r="O21" s="114">
        <f t="shared" si="4"/>
        <v>244</v>
      </c>
      <c r="P21" s="114">
        <f t="shared" si="4"/>
        <v>0</v>
      </c>
      <c r="Q21" s="82"/>
      <c r="R21" s="5"/>
      <c r="S21" s="19" t="s">
        <v>13</v>
      </c>
      <c r="T21" s="20" t="s">
        <v>13</v>
      </c>
    </row>
    <row r="22" spans="1:21" s="1" customFormat="1" ht="21" customHeight="1" x14ac:dyDescent="0.2">
      <c r="A22" s="3">
        <v>1</v>
      </c>
      <c r="B22" s="15" t="s">
        <v>121</v>
      </c>
      <c r="C22" s="22">
        <v>2</v>
      </c>
      <c r="D22" s="23">
        <f>(J22+K22+M22+N22)*C22/F22</f>
        <v>0</v>
      </c>
      <c r="E22" s="24">
        <f>(I22-K22+L22-N22+O22)*C22/F22</f>
        <v>1</v>
      </c>
      <c r="F22" s="25">
        <f>G22+H22</f>
        <v>60</v>
      </c>
      <c r="G22" s="25">
        <v>30</v>
      </c>
      <c r="H22" s="22">
        <f t="shared" ref="H22:H36" si="5">I22+L22+O22</f>
        <v>30</v>
      </c>
      <c r="I22" s="26"/>
      <c r="J22" s="26"/>
      <c r="K22" s="26"/>
      <c r="L22" s="26"/>
      <c r="M22" s="26"/>
      <c r="N22" s="26"/>
      <c r="O22" s="26">
        <v>30</v>
      </c>
      <c r="P22" s="26"/>
      <c r="Q22" s="27" t="s">
        <v>44</v>
      </c>
      <c r="R22" s="43" t="s">
        <v>30</v>
      </c>
      <c r="S22" s="126" t="s">
        <v>63</v>
      </c>
      <c r="T22" s="68" t="s">
        <v>64</v>
      </c>
    </row>
    <row r="23" spans="1:21" s="1" customFormat="1" ht="27" customHeight="1" x14ac:dyDescent="0.2">
      <c r="A23" s="51">
        <v>2</v>
      </c>
      <c r="B23" s="52" t="s">
        <v>142</v>
      </c>
      <c r="C23" s="53">
        <v>2</v>
      </c>
      <c r="D23" s="54">
        <f t="shared" ref="D23:D36" si="6">(J23+K23+M23+N23)*C23/F23</f>
        <v>0</v>
      </c>
      <c r="E23" s="55">
        <f t="shared" ref="E23:E36" si="7">(I23-K23+L23-N23+O23)*C23/F23</f>
        <v>1</v>
      </c>
      <c r="F23" s="56">
        <f t="shared" ref="F23:F36" si="8">G23+H23</f>
        <v>60</v>
      </c>
      <c r="G23" s="57">
        <v>30</v>
      </c>
      <c r="H23" s="58">
        <f t="shared" si="5"/>
        <v>30</v>
      </c>
      <c r="I23" s="59">
        <v>5</v>
      </c>
      <c r="J23" s="59"/>
      <c r="K23" s="59"/>
      <c r="L23" s="59"/>
      <c r="M23" s="59"/>
      <c r="N23" s="59"/>
      <c r="O23" s="59">
        <v>25</v>
      </c>
      <c r="P23" s="59"/>
      <c r="Q23" s="60" t="s">
        <v>83</v>
      </c>
      <c r="R23" s="79" t="s">
        <v>30</v>
      </c>
      <c r="S23" s="127" t="s">
        <v>163</v>
      </c>
      <c r="T23" s="104" t="s">
        <v>165</v>
      </c>
      <c r="U23" s="62"/>
    </row>
    <row r="24" spans="1:21" s="1" customFormat="1" ht="33.75" x14ac:dyDescent="0.2">
      <c r="A24" s="3">
        <v>3</v>
      </c>
      <c r="B24" s="44" t="s">
        <v>123</v>
      </c>
      <c r="C24" s="29">
        <v>2</v>
      </c>
      <c r="D24" s="23">
        <f t="shared" si="6"/>
        <v>0</v>
      </c>
      <c r="E24" s="24">
        <f t="shared" si="7"/>
        <v>1</v>
      </c>
      <c r="F24" s="25">
        <f t="shared" si="8"/>
        <v>60</v>
      </c>
      <c r="G24" s="30">
        <v>30</v>
      </c>
      <c r="H24" s="22">
        <f t="shared" si="5"/>
        <v>30</v>
      </c>
      <c r="I24" s="31"/>
      <c r="J24" s="31"/>
      <c r="K24" s="31"/>
      <c r="L24" s="31">
        <v>30</v>
      </c>
      <c r="M24" s="31"/>
      <c r="N24" s="31"/>
      <c r="O24" s="31"/>
      <c r="P24" s="31"/>
      <c r="Q24" s="32"/>
      <c r="R24" s="43" t="s">
        <v>30</v>
      </c>
      <c r="S24" s="127" t="s">
        <v>124</v>
      </c>
      <c r="T24" s="104" t="s">
        <v>125</v>
      </c>
    </row>
    <row r="25" spans="1:21" s="1" customFormat="1" ht="45" x14ac:dyDescent="0.25">
      <c r="A25" s="4">
        <v>4</v>
      </c>
      <c r="B25" s="17" t="s">
        <v>112</v>
      </c>
      <c r="C25" s="29">
        <v>2</v>
      </c>
      <c r="D25" s="23">
        <f t="shared" si="6"/>
        <v>0.5</v>
      </c>
      <c r="E25" s="24">
        <f t="shared" si="7"/>
        <v>1.5</v>
      </c>
      <c r="F25" s="25">
        <f t="shared" si="8"/>
        <v>60</v>
      </c>
      <c r="G25" s="30">
        <v>15</v>
      </c>
      <c r="H25" s="22">
        <f t="shared" si="5"/>
        <v>45</v>
      </c>
      <c r="I25" s="31">
        <v>15</v>
      </c>
      <c r="J25" s="139">
        <v>15</v>
      </c>
      <c r="K25" s="31"/>
      <c r="L25" s="31"/>
      <c r="M25" s="31"/>
      <c r="N25" s="31"/>
      <c r="O25" s="31">
        <v>30</v>
      </c>
      <c r="P25" s="31"/>
      <c r="Q25" s="32" t="s">
        <v>83</v>
      </c>
      <c r="R25" s="45" t="s">
        <v>30</v>
      </c>
      <c r="S25" s="127" t="s">
        <v>88</v>
      </c>
      <c r="T25" s="104" t="s">
        <v>160</v>
      </c>
    </row>
    <row r="26" spans="1:21" s="1" customFormat="1" ht="33.75" x14ac:dyDescent="0.25">
      <c r="A26" s="3">
        <v>5</v>
      </c>
      <c r="B26" s="17" t="s">
        <v>116</v>
      </c>
      <c r="C26" s="29">
        <v>2</v>
      </c>
      <c r="D26" s="23">
        <f t="shared" si="6"/>
        <v>0</v>
      </c>
      <c r="E26" s="24">
        <f t="shared" si="7"/>
        <v>1</v>
      </c>
      <c r="F26" s="25">
        <f t="shared" si="8"/>
        <v>60</v>
      </c>
      <c r="G26" s="30">
        <v>30</v>
      </c>
      <c r="H26" s="22">
        <f t="shared" si="5"/>
        <v>30</v>
      </c>
      <c r="I26" s="31"/>
      <c r="J26" s="70"/>
      <c r="K26" s="31"/>
      <c r="L26" s="31"/>
      <c r="M26" s="31"/>
      <c r="N26" s="31"/>
      <c r="O26" s="31">
        <v>30</v>
      </c>
      <c r="P26" s="31"/>
      <c r="Q26" s="32" t="s">
        <v>83</v>
      </c>
      <c r="R26" s="63" t="s">
        <v>30</v>
      </c>
      <c r="S26" s="127" t="s">
        <v>84</v>
      </c>
      <c r="T26" s="104" t="s">
        <v>181</v>
      </c>
    </row>
    <row r="27" spans="1:21" s="1" customFormat="1" ht="33.75" x14ac:dyDescent="0.25">
      <c r="A27" s="4">
        <v>6</v>
      </c>
      <c r="B27" s="17" t="s">
        <v>126</v>
      </c>
      <c r="C27" s="29">
        <v>2</v>
      </c>
      <c r="D27" s="23">
        <f t="shared" si="6"/>
        <v>0</v>
      </c>
      <c r="E27" s="24">
        <f t="shared" si="7"/>
        <v>1</v>
      </c>
      <c r="F27" s="25">
        <f t="shared" si="8"/>
        <v>60</v>
      </c>
      <c r="G27" s="30">
        <v>30</v>
      </c>
      <c r="H27" s="22">
        <f t="shared" si="5"/>
        <v>30</v>
      </c>
      <c r="I27" s="31">
        <v>9</v>
      </c>
      <c r="J27" s="70"/>
      <c r="K27" s="31"/>
      <c r="L27" s="31">
        <v>15</v>
      </c>
      <c r="M27" s="31"/>
      <c r="N27" s="31"/>
      <c r="O27" s="31">
        <v>6</v>
      </c>
      <c r="P27" s="31"/>
      <c r="Q27" s="32" t="s">
        <v>83</v>
      </c>
      <c r="R27" s="45" t="s">
        <v>30</v>
      </c>
      <c r="S27" s="127" t="s">
        <v>124</v>
      </c>
      <c r="T27" s="104" t="s">
        <v>125</v>
      </c>
    </row>
    <row r="28" spans="1:21" s="1" customFormat="1" ht="45" x14ac:dyDescent="0.25">
      <c r="A28" s="3">
        <v>7</v>
      </c>
      <c r="B28" s="17" t="s">
        <v>127</v>
      </c>
      <c r="C28" s="29">
        <v>2</v>
      </c>
      <c r="D28" s="23">
        <f t="shared" si="6"/>
        <v>0</v>
      </c>
      <c r="E28" s="24">
        <f t="shared" si="7"/>
        <v>1</v>
      </c>
      <c r="F28" s="25">
        <f t="shared" si="8"/>
        <v>60</v>
      </c>
      <c r="G28" s="30">
        <v>30</v>
      </c>
      <c r="H28" s="22">
        <f t="shared" si="5"/>
        <v>30</v>
      </c>
      <c r="I28" s="31"/>
      <c r="J28" s="70"/>
      <c r="K28" s="31"/>
      <c r="L28" s="31">
        <v>10</v>
      </c>
      <c r="M28" s="31"/>
      <c r="N28" s="31"/>
      <c r="O28" s="31">
        <v>20</v>
      </c>
      <c r="P28" s="31"/>
      <c r="Q28" s="32" t="s">
        <v>83</v>
      </c>
      <c r="R28" s="45" t="s">
        <v>30</v>
      </c>
      <c r="S28" s="127" t="s">
        <v>128</v>
      </c>
      <c r="T28" s="104" t="s">
        <v>129</v>
      </c>
    </row>
    <row r="29" spans="1:21" s="1" customFormat="1" ht="45" x14ac:dyDescent="0.25">
      <c r="A29" s="4">
        <v>8</v>
      </c>
      <c r="B29" s="17" t="s">
        <v>130</v>
      </c>
      <c r="C29" s="29">
        <v>4</v>
      </c>
      <c r="D29" s="23">
        <f t="shared" si="6"/>
        <v>0</v>
      </c>
      <c r="E29" s="24">
        <f t="shared" si="7"/>
        <v>1.6666666666666667</v>
      </c>
      <c r="F29" s="25">
        <f t="shared" si="8"/>
        <v>120</v>
      </c>
      <c r="G29" s="30">
        <v>70</v>
      </c>
      <c r="H29" s="22">
        <f t="shared" si="5"/>
        <v>50</v>
      </c>
      <c r="I29" s="31"/>
      <c r="J29" s="70"/>
      <c r="K29" s="31"/>
      <c r="L29" s="31">
        <v>20</v>
      </c>
      <c r="M29" s="31"/>
      <c r="N29" s="31"/>
      <c r="O29" s="31">
        <v>30</v>
      </c>
      <c r="P29" s="31"/>
      <c r="Q29" s="32" t="s">
        <v>44</v>
      </c>
      <c r="R29" s="45" t="s">
        <v>31</v>
      </c>
      <c r="S29" s="127" t="s">
        <v>88</v>
      </c>
      <c r="T29" s="104" t="s">
        <v>161</v>
      </c>
    </row>
    <row r="30" spans="1:21" s="1" customFormat="1" ht="22.5" x14ac:dyDescent="0.25">
      <c r="A30" s="3">
        <v>9</v>
      </c>
      <c r="B30" s="17" t="s">
        <v>131</v>
      </c>
      <c r="C30" s="29">
        <v>3</v>
      </c>
      <c r="D30" s="23">
        <f t="shared" si="6"/>
        <v>0</v>
      </c>
      <c r="E30" s="24">
        <f t="shared" si="7"/>
        <v>0.83333333333333337</v>
      </c>
      <c r="F30" s="25">
        <f t="shared" si="8"/>
        <v>90</v>
      </c>
      <c r="G30" s="30">
        <v>65</v>
      </c>
      <c r="H30" s="22">
        <f t="shared" si="5"/>
        <v>25</v>
      </c>
      <c r="I30" s="31">
        <v>10</v>
      </c>
      <c r="J30" s="70"/>
      <c r="K30" s="31"/>
      <c r="L30" s="31">
        <v>15</v>
      </c>
      <c r="M30" s="31"/>
      <c r="N30" s="31"/>
      <c r="O30" s="31"/>
      <c r="P30" s="31"/>
      <c r="Q30" s="32"/>
      <c r="R30" s="45" t="s">
        <v>31</v>
      </c>
      <c r="S30" s="127" t="s">
        <v>55</v>
      </c>
      <c r="T30" s="104" t="s">
        <v>56</v>
      </c>
    </row>
    <row r="31" spans="1:21" ht="23.25" x14ac:dyDescent="0.25">
      <c r="A31" s="4">
        <v>10</v>
      </c>
      <c r="B31" s="18" t="s">
        <v>132</v>
      </c>
      <c r="C31" s="38">
        <v>1</v>
      </c>
      <c r="D31" s="23">
        <f t="shared" si="6"/>
        <v>6.6666666666666666E-2</v>
      </c>
      <c r="E31" s="24">
        <f t="shared" si="7"/>
        <v>0.66666666666666663</v>
      </c>
      <c r="F31" s="25">
        <f t="shared" si="8"/>
        <v>30</v>
      </c>
      <c r="G31" s="84">
        <v>10</v>
      </c>
      <c r="H31" s="22">
        <f t="shared" si="5"/>
        <v>20</v>
      </c>
      <c r="I31" s="85">
        <v>2</v>
      </c>
      <c r="J31" s="135">
        <v>2</v>
      </c>
      <c r="K31" s="86"/>
      <c r="L31" s="85">
        <v>18</v>
      </c>
      <c r="M31" s="86"/>
      <c r="N31" s="86"/>
      <c r="O31" s="85"/>
      <c r="P31" s="86"/>
      <c r="Q31" s="87"/>
      <c r="R31" s="45" t="s">
        <v>30</v>
      </c>
      <c r="S31" s="128" t="s">
        <v>88</v>
      </c>
      <c r="T31" s="73" t="s">
        <v>133</v>
      </c>
    </row>
    <row r="32" spans="1:21" ht="23.25" x14ac:dyDescent="0.25">
      <c r="A32" s="3">
        <v>11</v>
      </c>
      <c r="B32" s="18" t="s">
        <v>134</v>
      </c>
      <c r="C32" s="38">
        <v>1</v>
      </c>
      <c r="D32" s="23">
        <f t="shared" si="6"/>
        <v>0</v>
      </c>
      <c r="E32" s="24">
        <f t="shared" si="7"/>
        <v>0.5</v>
      </c>
      <c r="F32" s="25">
        <f t="shared" si="8"/>
        <v>30</v>
      </c>
      <c r="G32" s="84">
        <v>15</v>
      </c>
      <c r="H32" s="22">
        <f t="shared" si="5"/>
        <v>15</v>
      </c>
      <c r="I32" s="85"/>
      <c r="J32" s="85"/>
      <c r="K32" s="85"/>
      <c r="L32" s="85">
        <v>15</v>
      </c>
      <c r="M32" s="85"/>
      <c r="N32" s="85"/>
      <c r="O32" s="85"/>
      <c r="P32" s="86"/>
      <c r="Q32" s="87"/>
      <c r="R32" s="45" t="s">
        <v>30</v>
      </c>
      <c r="S32" s="128" t="s">
        <v>99</v>
      </c>
      <c r="T32" s="138" t="s">
        <v>197</v>
      </c>
    </row>
    <row r="33" spans="1:20" x14ac:dyDescent="0.25">
      <c r="A33" s="4">
        <v>12</v>
      </c>
      <c r="B33" s="18" t="s">
        <v>135</v>
      </c>
      <c r="C33" s="38">
        <v>2</v>
      </c>
      <c r="D33" s="23">
        <f t="shared" si="6"/>
        <v>0</v>
      </c>
      <c r="E33" s="24">
        <f t="shared" si="7"/>
        <v>1.0909090909090908</v>
      </c>
      <c r="F33" s="25">
        <f t="shared" si="8"/>
        <v>55</v>
      </c>
      <c r="G33" s="84">
        <v>25</v>
      </c>
      <c r="H33" s="22">
        <f t="shared" si="5"/>
        <v>30</v>
      </c>
      <c r="I33" s="85"/>
      <c r="J33" s="85"/>
      <c r="K33" s="85"/>
      <c r="L33" s="85"/>
      <c r="M33" s="85"/>
      <c r="N33" s="85"/>
      <c r="O33" s="85">
        <v>30</v>
      </c>
      <c r="P33" s="86"/>
      <c r="Q33" s="87" t="s">
        <v>44</v>
      </c>
      <c r="R33" s="122" t="s">
        <v>31</v>
      </c>
      <c r="S33" s="128" t="s">
        <v>69</v>
      </c>
      <c r="T33" s="69" t="s">
        <v>68</v>
      </c>
    </row>
    <row r="34" spans="1:20" x14ac:dyDescent="0.25">
      <c r="A34" s="3">
        <v>13</v>
      </c>
      <c r="B34" s="18" t="s">
        <v>136</v>
      </c>
      <c r="C34" s="38">
        <v>3</v>
      </c>
      <c r="D34" s="23">
        <f t="shared" si="6"/>
        <v>0</v>
      </c>
      <c r="E34" s="24">
        <f t="shared" si="7"/>
        <v>1.5</v>
      </c>
      <c r="F34" s="25">
        <f t="shared" si="8"/>
        <v>90</v>
      </c>
      <c r="G34" s="84">
        <v>45</v>
      </c>
      <c r="H34" s="22">
        <f t="shared" si="5"/>
        <v>45</v>
      </c>
      <c r="I34" s="85"/>
      <c r="J34" s="85"/>
      <c r="K34" s="85"/>
      <c r="L34" s="85">
        <v>45</v>
      </c>
      <c r="M34" s="85"/>
      <c r="N34" s="85"/>
      <c r="O34" s="85"/>
      <c r="P34" s="86"/>
      <c r="Q34" s="88"/>
      <c r="R34" s="45" t="s">
        <v>30</v>
      </c>
      <c r="S34" s="128"/>
      <c r="T34" s="69"/>
    </row>
    <row r="35" spans="1:20" x14ac:dyDescent="0.25">
      <c r="A35" s="4">
        <v>14</v>
      </c>
      <c r="B35" s="18" t="s">
        <v>102</v>
      </c>
      <c r="C35" s="38">
        <v>3</v>
      </c>
      <c r="D35" s="23">
        <f t="shared" si="6"/>
        <v>0</v>
      </c>
      <c r="E35" s="24">
        <f t="shared" si="7"/>
        <v>2.5</v>
      </c>
      <c r="F35" s="25">
        <f t="shared" si="8"/>
        <v>90</v>
      </c>
      <c r="G35" s="84">
        <v>15</v>
      </c>
      <c r="H35" s="22">
        <f t="shared" si="5"/>
        <v>75</v>
      </c>
      <c r="I35" s="85"/>
      <c r="J35" s="85"/>
      <c r="K35" s="85"/>
      <c r="L35" s="85"/>
      <c r="M35" s="85"/>
      <c r="N35" s="85"/>
      <c r="O35" s="85">
        <v>75</v>
      </c>
      <c r="P35" s="86"/>
      <c r="Q35" s="88"/>
      <c r="R35" s="45" t="s">
        <v>30</v>
      </c>
      <c r="S35" s="128" t="s">
        <v>53</v>
      </c>
      <c r="T35" s="69" t="s">
        <v>54</v>
      </c>
    </row>
    <row r="36" spans="1:20" s="125" customFormat="1" ht="15.75" thickBot="1" x14ac:dyDescent="0.3">
      <c r="A36" s="89">
        <v>15</v>
      </c>
      <c r="B36" s="123" t="s">
        <v>137</v>
      </c>
      <c r="C36" s="106">
        <v>2</v>
      </c>
      <c r="D36" s="92">
        <f t="shared" si="6"/>
        <v>0</v>
      </c>
      <c r="E36" s="93">
        <f t="shared" si="7"/>
        <v>1</v>
      </c>
      <c r="F36" s="94">
        <f t="shared" si="8"/>
        <v>60</v>
      </c>
      <c r="G36" s="119">
        <v>30</v>
      </c>
      <c r="H36" s="134">
        <f t="shared" si="5"/>
        <v>30</v>
      </c>
      <c r="I36" s="135"/>
      <c r="J36" s="135"/>
      <c r="K36" s="135"/>
      <c r="L36" s="135">
        <v>30</v>
      </c>
      <c r="M36" s="135"/>
      <c r="N36" s="135"/>
      <c r="O36" s="135"/>
      <c r="P36" s="136"/>
      <c r="Q36" s="137"/>
      <c r="R36" s="124" t="s">
        <v>30</v>
      </c>
      <c r="S36" s="130"/>
      <c r="T36" s="110"/>
    </row>
    <row r="37" spans="1:20" ht="24" customHeight="1" thickBot="1" x14ac:dyDescent="0.3">
      <c r="A37" s="211" t="s">
        <v>195</v>
      </c>
      <c r="B37" s="212"/>
      <c r="C37" s="13">
        <f t="shared" ref="C37:P37" si="9">SUM(C22:C36)</f>
        <v>33</v>
      </c>
      <c r="D37" s="9">
        <f t="shared" si="9"/>
        <v>0.56666666666666665</v>
      </c>
      <c r="E37" s="10">
        <f t="shared" si="9"/>
        <v>17.257575757575758</v>
      </c>
      <c r="F37" s="81">
        <f t="shared" si="9"/>
        <v>985</v>
      </c>
      <c r="G37" s="81">
        <f t="shared" si="9"/>
        <v>470</v>
      </c>
      <c r="H37" s="81">
        <f t="shared" si="9"/>
        <v>515</v>
      </c>
      <c r="I37" s="81">
        <f t="shared" si="9"/>
        <v>41</v>
      </c>
      <c r="J37" s="81">
        <f t="shared" si="9"/>
        <v>17</v>
      </c>
      <c r="K37" s="81">
        <f t="shared" si="9"/>
        <v>0</v>
      </c>
      <c r="L37" s="81">
        <f t="shared" si="9"/>
        <v>198</v>
      </c>
      <c r="M37" s="81">
        <f t="shared" si="9"/>
        <v>0</v>
      </c>
      <c r="N37" s="81">
        <f t="shared" si="9"/>
        <v>0</v>
      </c>
      <c r="O37" s="81">
        <f t="shared" si="9"/>
        <v>276</v>
      </c>
      <c r="P37" s="81">
        <f t="shared" si="9"/>
        <v>0</v>
      </c>
      <c r="Q37" s="6"/>
      <c r="R37" s="46"/>
      <c r="S37" s="19" t="s">
        <v>13</v>
      </c>
      <c r="T37" s="20" t="s">
        <v>13</v>
      </c>
    </row>
    <row r="38" spans="1:20" ht="24" customHeight="1" thickBot="1" x14ac:dyDescent="0.3">
      <c r="A38" s="211" t="s">
        <v>196</v>
      </c>
      <c r="B38" s="212"/>
      <c r="C38" s="13">
        <f>SUM(C21+C37)</f>
        <v>60</v>
      </c>
      <c r="D38" s="77">
        <f t="shared" ref="D38:P38" si="10">SUM(D21+D37)</f>
        <v>2.7333333333333334</v>
      </c>
      <c r="E38" s="77">
        <f t="shared" si="10"/>
        <v>31.590909090909093</v>
      </c>
      <c r="F38" s="13">
        <f t="shared" si="10"/>
        <v>1795</v>
      </c>
      <c r="G38" s="13">
        <f t="shared" si="10"/>
        <v>820</v>
      </c>
      <c r="H38" s="13">
        <f t="shared" si="10"/>
        <v>975</v>
      </c>
      <c r="I38" s="13">
        <f t="shared" si="10"/>
        <v>142</v>
      </c>
      <c r="J38" s="13">
        <f t="shared" si="10"/>
        <v>52</v>
      </c>
      <c r="K38" s="13">
        <f t="shared" si="10"/>
        <v>15</v>
      </c>
      <c r="L38" s="13">
        <f t="shared" si="10"/>
        <v>313</v>
      </c>
      <c r="M38" s="13">
        <f t="shared" si="10"/>
        <v>0</v>
      </c>
      <c r="N38" s="13">
        <f t="shared" si="10"/>
        <v>15</v>
      </c>
      <c r="O38" s="13">
        <f t="shared" si="10"/>
        <v>520</v>
      </c>
      <c r="P38" s="13">
        <f t="shared" si="10"/>
        <v>0</v>
      </c>
      <c r="Q38" s="6"/>
      <c r="R38" s="46"/>
      <c r="S38" s="19" t="s">
        <v>13</v>
      </c>
      <c r="T38" s="20" t="s">
        <v>13</v>
      </c>
    </row>
  </sheetData>
  <mergeCells count="44">
    <mergeCell ref="A37:B37"/>
    <mergeCell ref="A38:B38"/>
    <mergeCell ref="I7:K7"/>
    <mergeCell ref="L7:N7"/>
    <mergeCell ref="O7:Q7"/>
    <mergeCell ref="A21:B21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  <mergeCell ref="R9:R10"/>
    <mergeCell ref="S9:S10"/>
    <mergeCell ref="T9:T10"/>
    <mergeCell ref="O9:O10"/>
    <mergeCell ref="P9:P10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1:T1"/>
    <mergeCell ref="A2:T2"/>
    <mergeCell ref="A3:T3"/>
    <mergeCell ref="A4:K4"/>
    <mergeCell ref="L4:Q4"/>
    <mergeCell ref="R4:T4"/>
  </mergeCells>
  <pageMargins left="0.7" right="0.7" top="0.75" bottom="0.75" header="0.3" footer="0.3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9"/>
  <sheetViews>
    <sheetView tabSelected="1" zoomScaleNormal="100" workbookViewId="0">
      <selection activeCell="S11" sqref="S1:U1048576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4" customWidth="1"/>
    <col min="17" max="17" width="10.7109375" customWidth="1"/>
    <col min="18" max="18" width="18.28515625" style="47" customWidth="1"/>
    <col min="19" max="20" width="18.28515625" style="67" hidden="1" customWidth="1"/>
    <col min="21" max="21" width="18.28515625" hidden="1" customWidth="1"/>
  </cols>
  <sheetData>
    <row r="1" spans="1:20" ht="20.25" thickTop="1" thickBot="1" x14ac:dyDescent="0.35">
      <c r="A1" s="156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</row>
    <row r="2" spans="1:20" ht="18.75" x14ac:dyDescent="0.3">
      <c r="A2" s="159" t="s">
        <v>34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1"/>
    </row>
    <row r="3" spans="1:20" ht="19.5" thickBot="1" x14ac:dyDescent="0.35">
      <c r="A3" s="188" t="s">
        <v>28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90"/>
    </row>
    <row r="4" spans="1:20" x14ac:dyDescent="0.25">
      <c r="A4" s="191" t="s">
        <v>138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 t="s">
        <v>186</v>
      </c>
      <c r="M4" s="192"/>
      <c r="N4" s="192"/>
      <c r="O4" s="192"/>
      <c r="P4" s="192"/>
      <c r="Q4" s="192"/>
      <c r="R4" s="226"/>
      <c r="S4" s="227"/>
      <c r="T4" s="228"/>
    </row>
    <row r="5" spans="1:20" ht="15.75" thickBot="1" x14ac:dyDescent="0.3">
      <c r="A5" s="162" t="s">
        <v>33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 t="s">
        <v>29</v>
      </c>
      <c r="M5" s="163"/>
      <c r="N5" s="163"/>
      <c r="O5" s="163"/>
      <c r="P5" s="163"/>
      <c r="Q5" s="163"/>
      <c r="R5" s="196" t="s">
        <v>35</v>
      </c>
      <c r="S5" s="197"/>
      <c r="T5" s="198"/>
    </row>
    <row r="6" spans="1:20" x14ac:dyDescent="0.25">
      <c r="A6" s="167" t="s">
        <v>14</v>
      </c>
      <c r="B6" s="170" t="s">
        <v>12</v>
      </c>
      <c r="C6" s="204" t="s">
        <v>4</v>
      </c>
      <c r="D6" s="205"/>
      <c r="E6" s="206"/>
      <c r="F6" s="173" t="s">
        <v>19</v>
      </c>
      <c r="G6" s="173" t="s">
        <v>15</v>
      </c>
      <c r="H6" s="201" t="s">
        <v>18</v>
      </c>
      <c r="I6" s="202"/>
      <c r="J6" s="202"/>
      <c r="K6" s="202"/>
      <c r="L6" s="202"/>
      <c r="M6" s="202"/>
      <c r="N6" s="202"/>
      <c r="O6" s="202"/>
      <c r="P6" s="202"/>
      <c r="Q6" s="203"/>
      <c r="R6" s="176" t="s">
        <v>5</v>
      </c>
      <c r="S6" s="179" t="s">
        <v>32</v>
      </c>
      <c r="T6" s="232" t="s">
        <v>6</v>
      </c>
    </row>
    <row r="7" spans="1:20" x14ac:dyDescent="0.25">
      <c r="A7" s="168"/>
      <c r="B7" s="171"/>
      <c r="C7" s="186" t="s">
        <v>4</v>
      </c>
      <c r="D7" s="209" t="s">
        <v>24</v>
      </c>
      <c r="E7" s="207" t="s">
        <v>20</v>
      </c>
      <c r="F7" s="174"/>
      <c r="G7" s="174"/>
      <c r="H7" s="199" t="s">
        <v>17</v>
      </c>
      <c r="I7" s="193" t="s">
        <v>1</v>
      </c>
      <c r="J7" s="193"/>
      <c r="K7" s="193"/>
      <c r="L7" s="183" t="s">
        <v>2</v>
      </c>
      <c r="M7" s="184"/>
      <c r="N7" s="185"/>
      <c r="O7" s="194" t="s">
        <v>3</v>
      </c>
      <c r="P7" s="194"/>
      <c r="Q7" s="195"/>
      <c r="R7" s="177"/>
      <c r="S7" s="180"/>
      <c r="T7" s="233"/>
    </row>
    <row r="8" spans="1:20" s="1" customFormat="1" ht="57.6" customHeight="1" thickBot="1" x14ac:dyDescent="0.3">
      <c r="A8" s="169"/>
      <c r="B8" s="172"/>
      <c r="C8" s="187"/>
      <c r="D8" s="210"/>
      <c r="E8" s="208"/>
      <c r="F8" s="175"/>
      <c r="G8" s="175"/>
      <c r="H8" s="200"/>
      <c r="I8" s="11" t="s">
        <v>9</v>
      </c>
      <c r="J8" s="11" t="s">
        <v>23</v>
      </c>
      <c r="K8" s="12" t="s">
        <v>7</v>
      </c>
      <c r="L8" s="11" t="s">
        <v>10</v>
      </c>
      <c r="M8" s="11" t="s">
        <v>23</v>
      </c>
      <c r="N8" s="11" t="s">
        <v>7</v>
      </c>
      <c r="O8" s="11" t="s">
        <v>11</v>
      </c>
      <c r="P8" s="12" t="s">
        <v>16</v>
      </c>
      <c r="Q8" s="7" t="s">
        <v>8</v>
      </c>
      <c r="R8" s="178"/>
      <c r="S8" s="181"/>
      <c r="T8" s="234"/>
    </row>
    <row r="9" spans="1:20" s="8" customFormat="1" ht="12" x14ac:dyDescent="0.25">
      <c r="A9" s="150">
        <v>1</v>
      </c>
      <c r="B9" s="152">
        <v>2</v>
      </c>
      <c r="C9" s="154">
        <v>3</v>
      </c>
      <c r="D9" s="142">
        <v>4</v>
      </c>
      <c r="E9" s="143">
        <v>5</v>
      </c>
      <c r="F9" s="144">
        <v>6</v>
      </c>
      <c r="G9" s="216">
        <v>7</v>
      </c>
      <c r="H9" s="145">
        <v>8</v>
      </c>
      <c r="I9" s="214">
        <v>9</v>
      </c>
      <c r="J9" s="224">
        <v>10</v>
      </c>
      <c r="K9" s="214">
        <v>11</v>
      </c>
      <c r="L9" s="214">
        <v>12</v>
      </c>
      <c r="M9" s="224">
        <v>13</v>
      </c>
      <c r="N9" s="214">
        <v>14</v>
      </c>
      <c r="O9" s="214">
        <v>15</v>
      </c>
      <c r="P9" s="214">
        <v>16</v>
      </c>
      <c r="Q9" s="218">
        <v>17</v>
      </c>
      <c r="R9" s="239">
        <v>18</v>
      </c>
      <c r="S9" s="222">
        <v>19</v>
      </c>
      <c r="T9" s="237">
        <v>20</v>
      </c>
    </row>
    <row r="10" spans="1:20" s="1" customFormat="1" ht="45.75" thickBot="1" x14ac:dyDescent="0.3">
      <c r="A10" s="151"/>
      <c r="B10" s="153"/>
      <c r="C10" s="155"/>
      <c r="D10" s="146" t="s">
        <v>25</v>
      </c>
      <c r="E10" s="147" t="s">
        <v>27</v>
      </c>
      <c r="F10" s="148" t="s">
        <v>22</v>
      </c>
      <c r="G10" s="217"/>
      <c r="H10" s="149" t="s">
        <v>26</v>
      </c>
      <c r="I10" s="215"/>
      <c r="J10" s="225"/>
      <c r="K10" s="215"/>
      <c r="L10" s="215"/>
      <c r="M10" s="225"/>
      <c r="N10" s="215"/>
      <c r="O10" s="215"/>
      <c r="P10" s="215"/>
      <c r="Q10" s="219"/>
      <c r="R10" s="240"/>
      <c r="S10" s="223"/>
      <c r="T10" s="238"/>
    </row>
    <row r="11" spans="1:20" s="1" customFormat="1" ht="33.75" x14ac:dyDescent="0.2">
      <c r="A11" s="3">
        <v>1</v>
      </c>
      <c r="B11" s="15" t="s">
        <v>139</v>
      </c>
      <c r="C11" s="22">
        <v>1</v>
      </c>
      <c r="D11" s="23">
        <f>(J11+K11+M11+N11)*C11/F11</f>
        <v>0</v>
      </c>
      <c r="E11" s="24">
        <f>(I11-K11+L11-N11+O11)*C11/F11</f>
        <v>0.5</v>
      </c>
      <c r="F11" s="25">
        <f>G11+H11</f>
        <v>30</v>
      </c>
      <c r="G11" s="25">
        <v>15</v>
      </c>
      <c r="H11" s="22">
        <f t="shared" ref="H11:H23" si="0">I11+L11+O11</f>
        <v>15</v>
      </c>
      <c r="I11" s="26">
        <v>5</v>
      </c>
      <c r="J11" s="140"/>
      <c r="K11" s="26"/>
      <c r="L11" s="26"/>
      <c r="M11" s="26"/>
      <c r="N11" s="26"/>
      <c r="O11" s="26">
        <v>10</v>
      </c>
      <c r="P11" s="26"/>
      <c r="Q11" s="27" t="s">
        <v>44</v>
      </c>
      <c r="R11" s="28" t="s">
        <v>30</v>
      </c>
      <c r="S11" s="126" t="s">
        <v>140</v>
      </c>
      <c r="T11" s="68" t="s">
        <v>141</v>
      </c>
    </row>
    <row r="12" spans="1:20" s="1" customFormat="1" ht="33.75" x14ac:dyDescent="0.2">
      <c r="A12" s="51">
        <v>2</v>
      </c>
      <c r="B12" s="52" t="s">
        <v>122</v>
      </c>
      <c r="C12" s="53">
        <v>2</v>
      </c>
      <c r="D12" s="54">
        <f t="shared" ref="D12" si="1">(J12+K12+M12+N12)*C12/F12</f>
        <v>0</v>
      </c>
      <c r="E12" s="55">
        <f t="shared" ref="E12" si="2">(I12-K12+L12-N12+O12)*C12/F12</f>
        <v>1</v>
      </c>
      <c r="F12" s="56">
        <f t="shared" ref="F12" si="3">G12+H12</f>
        <v>60</v>
      </c>
      <c r="G12" s="57">
        <v>30</v>
      </c>
      <c r="H12" s="58">
        <f t="shared" si="0"/>
        <v>30</v>
      </c>
      <c r="I12" s="59">
        <v>6</v>
      </c>
      <c r="J12" s="59"/>
      <c r="K12" s="59"/>
      <c r="L12" s="59">
        <v>6</v>
      </c>
      <c r="M12" s="59"/>
      <c r="N12" s="59"/>
      <c r="O12" s="59">
        <v>18</v>
      </c>
      <c r="P12" s="59"/>
      <c r="Q12" s="60" t="s">
        <v>21</v>
      </c>
      <c r="R12" s="61" t="s">
        <v>30</v>
      </c>
      <c r="S12" s="127" t="s">
        <v>84</v>
      </c>
      <c r="T12" s="72" t="s">
        <v>85</v>
      </c>
    </row>
    <row r="13" spans="1:20" s="1" customFormat="1" ht="45" x14ac:dyDescent="0.2">
      <c r="A13" s="3">
        <v>3</v>
      </c>
      <c r="B13" s="16" t="s">
        <v>112</v>
      </c>
      <c r="C13" s="29">
        <v>2</v>
      </c>
      <c r="D13" s="23">
        <f t="shared" ref="D13:D23" si="4">(J13+K13+M13+N13)*C13/F13</f>
        <v>0</v>
      </c>
      <c r="E13" s="24">
        <f t="shared" ref="E13:E23" si="5">(I13-K13+L13-N13+O13)*C13/F13</f>
        <v>1</v>
      </c>
      <c r="F13" s="25">
        <f t="shared" ref="F13:F23" si="6">G13+H13</f>
        <v>60</v>
      </c>
      <c r="G13" s="30">
        <v>30</v>
      </c>
      <c r="H13" s="22">
        <f t="shared" si="0"/>
        <v>30</v>
      </c>
      <c r="I13" s="31">
        <v>10</v>
      </c>
      <c r="J13" s="70"/>
      <c r="K13" s="31"/>
      <c r="L13" s="31"/>
      <c r="M13" s="31"/>
      <c r="N13" s="31"/>
      <c r="O13" s="31">
        <v>20</v>
      </c>
      <c r="P13" s="31"/>
      <c r="Q13" s="32" t="s">
        <v>83</v>
      </c>
      <c r="R13" s="48" t="s">
        <v>31</v>
      </c>
      <c r="S13" s="127" t="s">
        <v>88</v>
      </c>
      <c r="T13" s="72" t="s">
        <v>162</v>
      </c>
    </row>
    <row r="14" spans="1:20" s="1" customFormat="1" ht="45" x14ac:dyDescent="0.25">
      <c r="A14" s="4">
        <v>4</v>
      </c>
      <c r="B14" s="17" t="s">
        <v>143</v>
      </c>
      <c r="C14" s="29">
        <v>3</v>
      </c>
      <c r="D14" s="23">
        <f t="shared" si="4"/>
        <v>0</v>
      </c>
      <c r="E14" s="24">
        <f t="shared" si="5"/>
        <v>1</v>
      </c>
      <c r="F14" s="25">
        <f t="shared" si="6"/>
        <v>90</v>
      </c>
      <c r="G14" s="30">
        <v>60</v>
      </c>
      <c r="H14" s="22">
        <f t="shared" si="0"/>
        <v>30</v>
      </c>
      <c r="I14" s="31">
        <v>4</v>
      </c>
      <c r="J14" s="31"/>
      <c r="K14" s="31"/>
      <c r="L14" s="31">
        <v>11</v>
      </c>
      <c r="M14" s="31"/>
      <c r="N14" s="31"/>
      <c r="O14" s="31">
        <v>15</v>
      </c>
      <c r="P14" s="31"/>
      <c r="Q14" s="32" t="s">
        <v>44</v>
      </c>
      <c r="R14" s="49" t="s">
        <v>30</v>
      </c>
      <c r="S14" s="127" t="s">
        <v>128</v>
      </c>
      <c r="T14" s="72" t="s">
        <v>129</v>
      </c>
    </row>
    <row r="15" spans="1:20" s="1" customFormat="1" ht="33.75" x14ac:dyDescent="0.25">
      <c r="A15" s="3">
        <v>5</v>
      </c>
      <c r="B15" s="17" t="s">
        <v>144</v>
      </c>
      <c r="C15" s="29">
        <v>3</v>
      </c>
      <c r="D15" s="23">
        <f t="shared" si="4"/>
        <v>0</v>
      </c>
      <c r="E15" s="24">
        <f t="shared" si="5"/>
        <v>1.5</v>
      </c>
      <c r="F15" s="25">
        <f t="shared" si="6"/>
        <v>90</v>
      </c>
      <c r="G15" s="30">
        <v>45</v>
      </c>
      <c r="H15" s="22">
        <f t="shared" si="0"/>
        <v>45</v>
      </c>
      <c r="I15" s="31"/>
      <c r="J15" s="31"/>
      <c r="K15" s="31"/>
      <c r="L15" s="31">
        <v>10</v>
      </c>
      <c r="M15" s="31"/>
      <c r="N15" s="31"/>
      <c r="O15" s="31">
        <v>35</v>
      </c>
      <c r="P15" s="31"/>
      <c r="Q15" s="32" t="s">
        <v>83</v>
      </c>
      <c r="R15" s="33" t="s">
        <v>31</v>
      </c>
      <c r="S15" s="127" t="s">
        <v>164</v>
      </c>
      <c r="T15" s="76" t="s">
        <v>166</v>
      </c>
    </row>
    <row r="16" spans="1:20" s="1" customFormat="1" ht="33.75" x14ac:dyDescent="0.25">
      <c r="A16" s="4">
        <v>6</v>
      </c>
      <c r="B16" s="17" t="s">
        <v>145</v>
      </c>
      <c r="C16" s="29">
        <v>3</v>
      </c>
      <c r="D16" s="23">
        <f t="shared" si="4"/>
        <v>0</v>
      </c>
      <c r="E16" s="24">
        <f t="shared" si="5"/>
        <v>1</v>
      </c>
      <c r="F16" s="25">
        <f t="shared" si="6"/>
        <v>90</v>
      </c>
      <c r="G16" s="30">
        <v>60</v>
      </c>
      <c r="H16" s="22">
        <f t="shared" si="0"/>
        <v>30</v>
      </c>
      <c r="I16" s="31">
        <v>6</v>
      </c>
      <c r="J16" s="31"/>
      <c r="K16" s="31"/>
      <c r="L16" s="31">
        <v>12</v>
      </c>
      <c r="M16" s="31"/>
      <c r="N16" s="31"/>
      <c r="O16" s="31">
        <v>12</v>
      </c>
      <c r="P16" s="31"/>
      <c r="Q16" s="32" t="s">
        <v>21</v>
      </c>
      <c r="R16" s="33" t="s">
        <v>30</v>
      </c>
      <c r="S16" s="127" t="s">
        <v>84</v>
      </c>
      <c r="T16" s="72" t="s">
        <v>158</v>
      </c>
    </row>
    <row r="17" spans="1:21" s="1" customFormat="1" ht="45" x14ac:dyDescent="0.25">
      <c r="A17" s="3">
        <v>7</v>
      </c>
      <c r="B17" s="17" t="s">
        <v>146</v>
      </c>
      <c r="C17" s="29">
        <v>3</v>
      </c>
      <c r="D17" s="23">
        <f t="shared" si="4"/>
        <v>0</v>
      </c>
      <c r="E17" s="24">
        <f t="shared" si="5"/>
        <v>0.83333333333333337</v>
      </c>
      <c r="F17" s="25">
        <f t="shared" si="6"/>
        <v>90</v>
      </c>
      <c r="G17" s="30">
        <v>65</v>
      </c>
      <c r="H17" s="22">
        <f t="shared" si="0"/>
        <v>25</v>
      </c>
      <c r="I17" s="31"/>
      <c r="J17" s="31"/>
      <c r="K17" s="31"/>
      <c r="L17" s="31"/>
      <c r="M17" s="31"/>
      <c r="N17" s="31"/>
      <c r="O17" s="31">
        <v>25</v>
      </c>
      <c r="P17" s="31"/>
      <c r="Q17" s="32" t="s">
        <v>44</v>
      </c>
      <c r="R17" s="33" t="s">
        <v>30</v>
      </c>
      <c r="S17" s="127" t="s">
        <v>128</v>
      </c>
      <c r="T17" s="72" t="s">
        <v>129</v>
      </c>
    </row>
    <row r="18" spans="1:21" s="1" customFormat="1" ht="33.75" x14ac:dyDescent="0.25">
      <c r="A18" s="4">
        <v>8</v>
      </c>
      <c r="B18" s="17" t="s">
        <v>147</v>
      </c>
      <c r="C18" s="29">
        <v>2</v>
      </c>
      <c r="D18" s="23">
        <f t="shared" si="4"/>
        <v>0</v>
      </c>
      <c r="E18" s="24">
        <f t="shared" si="5"/>
        <v>0.5</v>
      </c>
      <c r="F18" s="25">
        <f t="shared" si="6"/>
        <v>60</v>
      </c>
      <c r="G18" s="30">
        <v>45</v>
      </c>
      <c r="H18" s="22">
        <f t="shared" si="0"/>
        <v>15</v>
      </c>
      <c r="I18" s="31"/>
      <c r="J18" s="31"/>
      <c r="K18" s="31"/>
      <c r="L18" s="31">
        <v>8</v>
      </c>
      <c r="M18" s="31"/>
      <c r="N18" s="31"/>
      <c r="O18" s="31">
        <v>7</v>
      </c>
      <c r="P18" s="31"/>
      <c r="Q18" s="32" t="s">
        <v>21</v>
      </c>
      <c r="R18" s="33" t="s">
        <v>30</v>
      </c>
      <c r="S18" s="127" t="s">
        <v>124</v>
      </c>
      <c r="T18" s="72" t="s">
        <v>125</v>
      </c>
    </row>
    <row r="19" spans="1:21" s="1" customFormat="1" ht="38.25" x14ac:dyDescent="0.25">
      <c r="A19" s="3">
        <v>9</v>
      </c>
      <c r="B19" s="50" t="s">
        <v>148</v>
      </c>
      <c r="C19" s="29">
        <v>4</v>
      </c>
      <c r="D19" s="23">
        <f t="shared" si="4"/>
        <v>0</v>
      </c>
      <c r="E19" s="24">
        <f t="shared" si="5"/>
        <v>1.5</v>
      </c>
      <c r="F19" s="25">
        <f t="shared" si="6"/>
        <v>120</v>
      </c>
      <c r="G19" s="30">
        <v>75</v>
      </c>
      <c r="H19" s="22">
        <f t="shared" si="0"/>
        <v>45</v>
      </c>
      <c r="I19" s="31">
        <v>15</v>
      </c>
      <c r="J19" s="31"/>
      <c r="K19" s="31"/>
      <c r="L19" s="31">
        <v>30</v>
      </c>
      <c r="M19" s="31"/>
      <c r="N19" s="31"/>
      <c r="O19" s="31"/>
      <c r="P19" s="31"/>
      <c r="Q19" s="32"/>
      <c r="R19" s="33" t="s">
        <v>30</v>
      </c>
      <c r="S19" s="131" t="s">
        <v>149</v>
      </c>
      <c r="T19" s="74" t="s">
        <v>150</v>
      </c>
    </row>
    <row r="20" spans="1:21" x14ac:dyDescent="0.25">
      <c r="A20" s="4">
        <v>10</v>
      </c>
      <c r="B20" s="18" t="s">
        <v>151</v>
      </c>
      <c r="C20" s="83">
        <v>3</v>
      </c>
      <c r="D20" s="23">
        <f t="shared" si="4"/>
        <v>0</v>
      </c>
      <c r="E20" s="24">
        <f t="shared" si="5"/>
        <v>0.73333333333333328</v>
      </c>
      <c r="F20" s="25">
        <f t="shared" si="6"/>
        <v>90</v>
      </c>
      <c r="G20" s="84">
        <v>68</v>
      </c>
      <c r="H20" s="22">
        <f t="shared" si="0"/>
        <v>22</v>
      </c>
      <c r="I20" s="85">
        <v>6</v>
      </c>
      <c r="J20" s="86"/>
      <c r="K20" s="86"/>
      <c r="L20" s="85"/>
      <c r="M20" s="86"/>
      <c r="N20" s="86"/>
      <c r="O20" s="85">
        <v>16</v>
      </c>
      <c r="P20" s="86"/>
      <c r="Q20" s="87" t="s">
        <v>21</v>
      </c>
      <c r="R20" s="33" t="s">
        <v>31</v>
      </c>
      <c r="S20" s="128" t="s">
        <v>152</v>
      </c>
      <c r="T20" s="69" t="s">
        <v>153</v>
      </c>
    </row>
    <row r="21" spans="1:21" ht="45" x14ac:dyDescent="0.25">
      <c r="A21" s="3">
        <v>11</v>
      </c>
      <c r="B21" s="18" t="s">
        <v>184</v>
      </c>
      <c r="C21" s="83">
        <v>2</v>
      </c>
      <c r="D21" s="23">
        <f t="shared" si="4"/>
        <v>0</v>
      </c>
      <c r="E21" s="24">
        <f t="shared" si="5"/>
        <v>1</v>
      </c>
      <c r="F21" s="25">
        <f t="shared" si="6"/>
        <v>60</v>
      </c>
      <c r="G21" s="84">
        <v>30</v>
      </c>
      <c r="H21" s="22">
        <f t="shared" si="0"/>
        <v>30</v>
      </c>
      <c r="I21" s="85">
        <v>10</v>
      </c>
      <c r="J21" s="85"/>
      <c r="K21" s="85"/>
      <c r="L21" s="85">
        <v>20</v>
      </c>
      <c r="M21" s="85"/>
      <c r="N21" s="85"/>
      <c r="O21" s="85"/>
      <c r="P21" s="86"/>
      <c r="Q21" s="87"/>
      <c r="R21" s="33" t="s">
        <v>30</v>
      </c>
      <c r="S21" s="141" t="s">
        <v>88</v>
      </c>
      <c r="T21" s="69" t="s">
        <v>199</v>
      </c>
      <c r="U21" s="80"/>
    </row>
    <row r="22" spans="1:21" x14ac:dyDescent="0.25">
      <c r="A22" s="4">
        <v>12</v>
      </c>
      <c r="B22" s="18" t="s">
        <v>154</v>
      </c>
      <c r="C22" s="83">
        <v>2</v>
      </c>
      <c r="D22" s="23">
        <f t="shared" si="4"/>
        <v>0</v>
      </c>
      <c r="E22" s="24">
        <f t="shared" si="5"/>
        <v>0.66666666666666663</v>
      </c>
      <c r="F22" s="25">
        <f t="shared" si="6"/>
        <v>60</v>
      </c>
      <c r="G22" s="84">
        <v>40</v>
      </c>
      <c r="H22" s="22">
        <f t="shared" si="0"/>
        <v>20</v>
      </c>
      <c r="I22" s="85"/>
      <c r="J22" s="85"/>
      <c r="K22" s="85"/>
      <c r="L22" s="85">
        <v>20</v>
      </c>
      <c r="M22" s="85"/>
      <c r="N22" s="85"/>
      <c r="O22" s="85"/>
      <c r="P22" s="86"/>
      <c r="Q22" s="87"/>
      <c r="R22" s="33" t="s">
        <v>30</v>
      </c>
      <c r="S22" s="128" t="s">
        <v>59</v>
      </c>
      <c r="T22" s="69" t="s">
        <v>60</v>
      </c>
    </row>
    <row r="23" spans="1:21" ht="15.75" thickBot="1" x14ac:dyDescent="0.3">
      <c r="A23" s="3">
        <v>13</v>
      </c>
      <c r="B23" s="18" t="s">
        <v>101</v>
      </c>
      <c r="C23" s="83">
        <v>2</v>
      </c>
      <c r="D23" s="23">
        <f t="shared" si="4"/>
        <v>0</v>
      </c>
      <c r="E23" s="24">
        <f t="shared" si="5"/>
        <v>1</v>
      </c>
      <c r="F23" s="25">
        <f t="shared" si="6"/>
        <v>60</v>
      </c>
      <c r="G23" s="84">
        <v>30</v>
      </c>
      <c r="H23" s="22">
        <f t="shared" si="0"/>
        <v>30</v>
      </c>
      <c r="I23" s="85"/>
      <c r="J23" s="85"/>
      <c r="K23" s="85"/>
      <c r="L23" s="85">
        <v>30</v>
      </c>
      <c r="M23" s="85"/>
      <c r="N23" s="85"/>
      <c r="O23" s="85"/>
      <c r="P23" s="86"/>
      <c r="Q23" s="88"/>
      <c r="R23" s="33" t="s">
        <v>30</v>
      </c>
      <c r="S23" s="128"/>
      <c r="T23" s="69"/>
    </row>
    <row r="24" spans="1:21" ht="24" customHeight="1" thickBot="1" x14ac:dyDescent="0.3">
      <c r="A24" s="211" t="s">
        <v>187</v>
      </c>
      <c r="B24" s="212"/>
      <c r="C24" s="13">
        <f t="shared" ref="C24:P24" si="7">SUM(C11:C23)</f>
        <v>32</v>
      </c>
      <c r="D24" s="9">
        <f t="shared" si="7"/>
        <v>0</v>
      </c>
      <c r="E24" s="10">
        <f t="shared" si="7"/>
        <v>12.233333333333331</v>
      </c>
      <c r="F24" s="81">
        <f t="shared" si="7"/>
        <v>960</v>
      </c>
      <c r="G24" s="81">
        <f t="shared" si="7"/>
        <v>593</v>
      </c>
      <c r="H24" s="81">
        <f t="shared" si="7"/>
        <v>367</v>
      </c>
      <c r="I24" s="81">
        <f t="shared" si="7"/>
        <v>62</v>
      </c>
      <c r="J24" s="81">
        <f t="shared" si="7"/>
        <v>0</v>
      </c>
      <c r="K24" s="81">
        <f t="shared" si="7"/>
        <v>0</v>
      </c>
      <c r="L24" s="81">
        <f t="shared" si="7"/>
        <v>147</v>
      </c>
      <c r="M24" s="81">
        <f t="shared" si="7"/>
        <v>0</v>
      </c>
      <c r="N24" s="81">
        <f t="shared" si="7"/>
        <v>0</v>
      </c>
      <c r="O24" s="81">
        <f t="shared" si="7"/>
        <v>158</v>
      </c>
      <c r="P24" s="81">
        <f t="shared" si="7"/>
        <v>0</v>
      </c>
      <c r="Q24" s="82"/>
      <c r="R24" s="46"/>
      <c r="S24" s="19" t="s">
        <v>13</v>
      </c>
      <c r="T24" s="20" t="s">
        <v>13</v>
      </c>
    </row>
    <row r="25" spans="1:21" s="1" customFormat="1" x14ac:dyDescent="0.2">
      <c r="A25" s="3">
        <v>1</v>
      </c>
      <c r="B25" s="15" t="s">
        <v>155</v>
      </c>
      <c r="C25" s="22">
        <v>18</v>
      </c>
      <c r="D25" s="23">
        <f>(J25+K25+M25+N25)*C25/F25</f>
        <v>0</v>
      </c>
      <c r="E25" s="24">
        <f>(I25-K25+L25-N25+O25)*C25/F25</f>
        <v>15.166666666666666</v>
      </c>
      <c r="F25" s="25">
        <f>G25+H25</f>
        <v>540</v>
      </c>
      <c r="G25" s="25">
        <v>85</v>
      </c>
      <c r="H25" s="22">
        <f t="shared" ref="H25" si="8">I25+L25+O25</f>
        <v>455</v>
      </c>
      <c r="I25" s="26"/>
      <c r="J25" s="26"/>
      <c r="K25" s="26"/>
      <c r="L25" s="26"/>
      <c r="M25" s="26"/>
      <c r="N25" s="26"/>
      <c r="O25" s="26">
        <v>455</v>
      </c>
      <c r="P25" s="26"/>
      <c r="Q25" s="27"/>
      <c r="R25" s="28" t="s">
        <v>30</v>
      </c>
      <c r="S25" s="126" t="s">
        <v>53</v>
      </c>
      <c r="T25" s="2" t="s">
        <v>54</v>
      </c>
    </row>
    <row r="26" spans="1:21" s="100" customFormat="1" x14ac:dyDescent="0.2">
      <c r="A26" s="89">
        <v>2</v>
      </c>
      <c r="B26" s="90" t="s">
        <v>137</v>
      </c>
      <c r="C26" s="91">
        <v>2</v>
      </c>
      <c r="D26" s="92">
        <f>(J26+K26+M26+N26)*C26/F26</f>
        <v>0</v>
      </c>
      <c r="E26" s="93">
        <f>(I26-K26+L26-N26+O26)*C26/F26</f>
        <v>1</v>
      </c>
      <c r="F26" s="94">
        <f t="shared" ref="F26:F27" si="9">G26+H26</f>
        <v>60</v>
      </c>
      <c r="G26" s="94">
        <v>30</v>
      </c>
      <c r="H26" s="91">
        <v>30</v>
      </c>
      <c r="I26" s="95"/>
      <c r="J26" s="95"/>
      <c r="K26" s="95"/>
      <c r="L26" s="95">
        <v>30</v>
      </c>
      <c r="M26" s="96"/>
      <c r="N26" s="96"/>
      <c r="O26" s="96"/>
      <c r="P26" s="96"/>
      <c r="Q26" s="97"/>
      <c r="R26" s="98" t="s">
        <v>30</v>
      </c>
      <c r="S26" s="132"/>
      <c r="T26" s="99"/>
    </row>
    <row r="27" spans="1:21" s="100" customFormat="1" ht="33.75" customHeight="1" thickBot="1" x14ac:dyDescent="0.25">
      <c r="A27" s="89">
        <v>3</v>
      </c>
      <c r="B27" s="101" t="s">
        <v>178</v>
      </c>
      <c r="C27" s="91">
        <v>8</v>
      </c>
      <c r="D27" s="92">
        <f>(J27+K27+M27+N27)*C27/F27</f>
        <v>0</v>
      </c>
      <c r="E27" s="93">
        <f>(I27-K27+L27-N27+O27)*C27/F27</f>
        <v>6</v>
      </c>
      <c r="F27" s="94">
        <f t="shared" si="9"/>
        <v>240</v>
      </c>
      <c r="G27" s="94">
        <v>60</v>
      </c>
      <c r="H27" s="91">
        <v>180</v>
      </c>
      <c r="I27" s="95"/>
      <c r="J27" s="95"/>
      <c r="K27" s="95"/>
      <c r="L27" s="95">
        <v>180</v>
      </c>
      <c r="M27" s="96"/>
      <c r="N27" s="96"/>
      <c r="O27" s="96"/>
      <c r="P27" s="96"/>
      <c r="Q27" s="97"/>
      <c r="R27" s="98" t="s">
        <v>31</v>
      </c>
      <c r="S27" s="132"/>
      <c r="T27" s="99"/>
    </row>
    <row r="28" spans="1:21" ht="24" customHeight="1" thickBot="1" x14ac:dyDescent="0.3">
      <c r="A28" s="211" t="s">
        <v>188</v>
      </c>
      <c r="B28" s="212"/>
      <c r="C28" s="13">
        <f t="shared" ref="C28:P28" si="10">SUM(C25:C27)</f>
        <v>28</v>
      </c>
      <c r="D28" s="9">
        <f t="shared" si="10"/>
        <v>0</v>
      </c>
      <c r="E28" s="10">
        <f t="shared" si="10"/>
        <v>22.166666666666664</v>
      </c>
      <c r="F28" s="81">
        <f t="shared" si="10"/>
        <v>840</v>
      </c>
      <c r="G28" s="81">
        <f t="shared" si="10"/>
        <v>175</v>
      </c>
      <c r="H28" s="81">
        <f t="shared" si="10"/>
        <v>665</v>
      </c>
      <c r="I28" s="81">
        <f t="shared" si="10"/>
        <v>0</v>
      </c>
      <c r="J28" s="81">
        <f t="shared" si="10"/>
        <v>0</v>
      </c>
      <c r="K28" s="81">
        <f t="shared" si="10"/>
        <v>0</v>
      </c>
      <c r="L28" s="81">
        <f t="shared" si="10"/>
        <v>210</v>
      </c>
      <c r="M28" s="81">
        <f t="shared" si="10"/>
        <v>0</v>
      </c>
      <c r="N28" s="81">
        <f t="shared" si="10"/>
        <v>0</v>
      </c>
      <c r="O28" s="81">
        <f t="shared" si="10"/>
        <v>455</v>
      </c>
      <c r="P28" s="81">
        <f t="shared" si="10"/>
        <v>0</v>
      </c>
      <c r="Q28" s="6"/>
      <c r="R28" s="46"/>
      <c r="S28" s="19" t="s">
        <v>13</v>
      </c>
      <c r="T28" s="20" t="s">
        <v>13</v>
      </c>
    </row>
    <row r="29" spans="1:21" ht="24" customHeight="1" thickBot="1" x14ac:dyDescent="0.3">
      <c r="A29" s="211" t="s">
        <v>185</v>
      </c>
      <c r="B29" s="212"/>
      <c r="C29" s="13">
        <f>SUM(C24+C28)</f>
        <v>60</v>
      </c>
      <c r="D29" s="102">
        <f t="shared" ref="D29:P29" si="11">SUM(D24+D28)</f>
        <v>0</v>
      </c>
      <c r="E29" s="102">
        <f t="shared" si="11"/>
        <v>34.399999999999991</v>
      </c>
      <c r="F29" s="13">
        <f t="shared" si="11"/>
        <v>1800</v>
      </c>
      <c r="G29" s="13">
        <f t="shared" si="11"/>
        <v>768</v>
      </c>
      <c r="H29" s="13">
        <f t="shared" si="11"/>
        <v>1032</v>
      </c>
      <c r="I29" s="13">
        <f t="shared" si="11"/>
        <v>62</v>
      </c>
      <c r="J29" s="13">
        <f t="shared" si="11"/>
        <v>0</v>
      </c>
      <c r="K29" s="13">
        <f t="shared" si="11"/>
        <v>0</v>
      </c>
      <c r="L29" s="13">
        <f t="shared" si="11"/>
        <v>357</v>
      </c>
      <c r="M29" s="13">
        <f t="shared" si="11"/>
        <v>0</v>
      </c>
      <c r="N29" s="13">
        <f t="shared" si="11"/>
        <v>0</v>
      </c>
      <c r="O29" s="13">
        <f t="shared" si="11"/>
        <v>613</v>
      </c>
      <c r="P29" s="13">
        <f t="shared" si="11"/>
        <v>0</v>
      </c>
      <c r="Q29" s="6"/>
      <c r="R29" s="46"/>
      <c r="S29" s="19" t="s">
        <v>13</v>
      </c>
      <c r="T29" s="20" t="s">
        <v>13</v>
      </c>
    </row>
  </sheetData>
  <mergeCells count="44">
    <mergeCell ref="A28:B28"/>
    <mergeCell ref="A29:B29"/>
    <mergeCell ref="I7:K7"/>
    <mergeCell ref="L7:N7"/>
    <mergeCell ref="O7:Q7"/>
    <mergeCell ref="A24:B24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  <mergeCell ref="R9:R10"/>
    <mergeCell ref="S9:S10"/>
    <mergeCell ref="T9:T10"/>
    <mergeCell ref="O9:O10"/>
    <mergeCell ref="P9:P10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1:T1"/>
    <mergeCell ref="A2:T2"/>
    <mergeCell ref="A3:T3"/>
    <mergeCell ref="A4:K4"/>
    <mergeCell ref="L4:Q4"/>
    <mergeCell ref="R4:T4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1 rok</vt:lpstr>
      <vt:lpstr>2 rok</vt:lpstr>
      <vt:lpstr>3 rok</vt:lpstr>
      <vt:lpstr>'1 rok'!Tytuły_wydruku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2024-09-27T14:44:59Z</dcterms:modified>
</cp:coreProperties>
</file>