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I rok" sheetId="9" r:id="rId1"/>
    <sheet name="II rok" sheetId="10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33" i="10" l="1"/>
  <c r="F33" i="10" s="1"/>
  <c r="E33" i="10" l="1"/>
  <c r="D33" i="10"/>
  <c r="H19" i="11"/>
  <c r="F19" i="11" s="1"/>
  <c r="E19" i="11" l="1"/>
  <c r="D19" i="11"/>
  <c r="P29" i="13" l="1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/>
  <c r="D26" i="13" s="1"/>
  <c r="H25" i="13"/>
  <c r="F25" i="13" s="1"/>
  <c r="E25" i="13" s="1"/>
  <c r="H24" i="13"/>
  <c r="F24" i="13"/>
  <c r="D24" i="13" s="1"/>
  <c r="H23" i="13"/>
  <c r="F23" i="13"/>
  <c r="E23" i="13" s="1"/>
  <c r="D23" i="13"/>
  <c r="H22" i="13"/>
  <c r="F22" i="13" s="1"/>
  <c r="H21" i="13"/>
  <c r="F21" i="13" s="1"/>
  <c r="H20" i="13"/>
  <c r="F20" i="13" s="1"/>
  <c r="H19" i="13"/>
  <c r="P18" i="13"/>
  <c r="O18" i="13"/>
  <c r="N18" i="13"/>
  <c r="N30" i="13" s="1"/>
  <c r="M18" i="13"/>
  <c r="M30" i="13" s="1"/>
  <c r="L18" i="13"/>
  <c r="K18" i="13"/>
  <c r="J18" i="13"/>
  <c r="J30" i="13" s="1"/>
  <c r="I18" i="13"/>
  <c r="I30" i="13" s="1"/>
  <c r="G18" i="13"/>
  <c r="C18" i="13"/>
  <c r="H17" i="13"/>
  <c r="F17" i="13" s="1"/>
  <c r="E17" i="13" s="1"/>
  <c r="H16" i="13"/>
  <c r="F16" i="13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/>
  <c r="E11" i="13" s="1"/>
  <c r="D11" i="13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/>
  <c r="D25" i="12" s="1"/>
  <c r="E25" i="12"/>
  <c r="H24" i="12"/>
  <c r="F24" i="12" s="1"/>
  <c r="H23" i="12"/>
  <c r="F23" i="12" s="1"/>
  <c r="H22" i="12"/>
  <c r="F22" i="12"/>
  <c r="D22" i="12" s="1"/>
  <c r="H21" i="12"/>
  <c r="H29" i="12" s="1"/>
  <c r="F21" i="12"/>
  <c r="D21" i="12" s="1"/>
  <c r="E21" i="12"/>
  <c r="P20" i="12"/>
  <c r="P30" i="12" s="1"/>
  <c r="O20" i="12"/>
  <c r="N20" i="12"/>
  <c r="N30" i="12" s="1"/>
  <c r="M20" i="12"/>
  <c r="M30" i="12" s="1"/>
  <c r="L20" i="12"/>
  <c r="L30" i="12" s="1"/>
  <c r="K20" i="12"/>
  <c r="K30" i="12" s="1"/>
  <c r="J20" i="12"/>
  <c r="J30" i="12" s="1"/>
  <c r="I20" i="12"/>
  <c r="I30" i="12" s="1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 s="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P39" i="10"/>
  <c r="O39" i="10"/>
  <c r="N39" i="10"/>
  <c r="M39" i="10"/>
  <c r="L39" i="10"/>
  <c r="K39" i="10"/>
  <c r="J39" i="10"/>
  <c r="I39" i="10"/>
  <c r="G39" i="10"/>
  <c r="C39" i="10"/>
  <c r="F38" i="10"/>
  <c r="D38" i="10" s="1"/>
  <c r="F37" i="10"/>
  <c r="D37" i="10" s="1"/>
  <c r="H36" i="10"/>
  <c r="F36" i="10" s="1"/>
  <c r="H35" i="10"/>
  <c r="F35" i="10" s="1"/>
  <c r="H34" i="10"/>
  <c r="F34" i="10" s="1"/>
  <c r="H32" i="10"/>
  <c r="F32" i="10" s="1"/>
  <c r="H31" i="10"/>
  <c r="F31" i="10" s="1"/>
  <c r="H30" i="10"/>
  <c r="F30" i="10" s="1"/>
  <c r="H29" i="10"/>
  <c r="F29" i="10" s="1"/>
  <c r="H28" i="10"/>
  <c r="F28" i="10" s="1"/>
  <c r="H27" i="10"/>
  <c r="F27" i="10" s="1"/>
  <c r="H26" i="10"/>
  <c r="F26" i="10" s="1"/>
  <c r="H25" i="10"/>
  <c r="F25" i="10" s="1"/>
  <c r="H24" i="10"/>
  <c r="F24" i="10" s="1"/>
  <c r="H23" i="10"/>
  <c r="F23" i="10" s="1"/>
  <c r="P22" i="10"/>
  <c r="P40" i="10" s="1"/>
  <c r="O22" i="10"/>
  <c r="N22" i="10"/>
  <c r="N40" i="10" s="1"/>
  <c r="M22" i="10"/>
  <c r="L22" i="10"/>
  <c r="K22" i="10"/>
  <c r="J22" i="10"/>
  <c r="I22" i="10"/>
  <c r="G22" i="10"/>
  <c r="C22" i="10"/>
  <c r="H21" i="10"/>
  <c r="F21" i="10" s="1"/>
  <c r="E21" i="10" s="1"/>
  <c r="H20" i="10"/>
  <c r="F20" i="10" s="1"/>
  <c r="H19" i="10"/>
  <c r="F19" i="10" s="1"/>
  <c r="E19" i="10" s="1"/>
  <c r="H18" i="10"/>
  <c r="F18" i="10" s="1"/>
  <c r="H17" i="10"/>
  <c r="F17" i="10" s="1"/>
  <c r="E17" i="10" s="1"/>
  <c r="H16" i="10"/>
  <c r="F16" i="10" s="1"/>
  <c r="H15" i="10"/>
  <c r="F15" i="10" s="1"/>
  <c r="E15" i="10" s="1"/>
  <c r="H14" i="10"/>
  <c r="F14" i="10" s="1"/>
  <c r="H13" i="10"/>
  <c r="F13" i="10"/>
  <c r="E13" i="10" s="1"/>
  <c r="H12" i="10"/>
  <c r="F12" i="10" s="1"/>
  <c r="H11" i="10"/>
  <c r="F11" i="10" s="1"/>
  <c r="E11" i="10" s="1"/>
  <c r="C40" i="10" l="1"/>
  <c r="K40" i="10"/>
  <c r="G40" i="10"/>
  <c r="M40" i="10"/>
  <c r="O38" i="11"/>
  <c r="I38" i="11"/>
  <c r="G38" i="11"/>
  <c r="C38" i="11"/>
  <c r="E32" i="11"/>
  <c r="D32" i="11"/>
  <c r="D25" i="11"/>
  <c r="E25" i="11"/>
  <c r="L40" i="10"/>
  <c r="I40" i="10"/>
  <c r="E38" i="10"/>
  <c r="E21" i="13"/>
  <c r="D21" i="13"/>
  <c r="D22" i="13"/>
  <c r="E22" i="13"/>
  <c r="K30" i="13"/>
  <c r="O30" i="13"/>
  <c r="G30" i="13"/>
  <c r="L30" i="13"/>
  <c r="P30" i="13"/>
  <c r="C30" i="13"/>
  <c r="H29" i="13"/>
  <c r="E24" i="13"/>
  <c r="N38" i="11"/>
  <c r="J40" i="10"/>
  <c r="J38" i="11"/>
  <c r="O40" i="10"/>
  <c r="D28" i="11"/>
  <c r="E28" i="11"/>
  <c r="D23" i="12"/>
  <c r="D29" i="12" s="1"/>
  <c r="E23" i="12"/>
  <c r="E28" i="13"/>
  <c r="D28" i="13"/>
  <c r="E34" i="11"/>
  <c r="D34" i="11"/>
  <c r="E20" i="13"/>
  <c r="D20" i="13"/>
  <c r="D28" i="12"/>
  <c r="E28" i="12"/>
  <c r="E14" i="13"/>
  <c r="E18" i="13" s="1"/>
  <c r="D14" i="13"/>
  <c r="E27" i="13"/>
  <c r="D27" i="13"/>
  <c r="D24" i="12"/>
  <c r="E24" i="12"/>
  <c r="D27" i="12"/>
  <c r="E27" i="12"/>
  <c r="H22" i="10"/>
  <c r="E37" i="10"/>
  <c r="L38" i="11"/>
  <c r="P38" i="11"/>
  <c r="D30" i="11"/>
  <c r="C30" i="12"/>
  <c r="O30" i="12"/>
  <c r="D16" i="13"/>
  <c r="F19" i="13"/>
  <c r="E19" i="13" s="1"/>
  <c r="D25" i="13"/>
  <c r="E26" i="13"/>
  <c r="H24" i="11"/>
  <c r="E22" i="12"/>
  <c r="E26" i="12"/>
  <c r="H37" i="11"/>
  <c r="E29" i="12"/>
  <c r="H18" i="13"/>
  <c r="H30" i="13" s="1"/>
  <c r="F18" i="13"/>
  <c r="D12" i="13"/>
  <c r="D13" i="13"/>
  <c r="D15" i="13"/>
  <c r="D17" i="13"/>
  <c r="D14" i="12"/>
  <c r="E14" i="12"/>
  <c r="E15" i="12"/>
  <c r="D15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12" i="10"/>
  <c r="D12" i="10"/>
  <c r="E30" i="10"/>
  <c r="D30" i="10"/>
  <c r="D31" i="10"/>
  <c r="E31" i="10"/>
  <c r="D32" i="10"/>
  <c r="E32" i="10"/>
  <c r="F39" i="10"/>
  <c r="D23" i="10"/>
  <c r="E23" i="10"/>
  <c r="D25" i="10"/>
  <c r="E25" i="10"/>
  <c r="D34" i="10"/>
  <c r="E34" i="10"/>
  <c r="E20" i="10"/>
  <c r="D20" i="10"/>
  <c r="D27" i="10"/>
  <c r="E27" i="10"/>
  <c r="E36" i="10"/>
  <c r="D36" i="10"/>
  <c r="D18" i="10"/>
  <c r="E18" i="10"/>
  <c r="D26" i="10"/>
  <c r="E26" i="10"/>
  <c r="D35" i="10"/>
  <c r="E35" i="10"/>
  <c r="D16" i="10"/>
  <c r="E16" i="10"/>
  <c r="D28" i="10"/>
  <c r="E28" i="10"/>
  <c r="E24" i="10"/>
  <c r="D24" i="10"/>
  <c r="E14" i="10"/>
  <c r="D14" i="10"/>
  <c r="E29" i="10"/>
  <c r="D29" i="10"/>
  <c r="D11" i="10"/>
  <c r="D13" i="10"/>
  <c r="D15" i="10"/>
  <c r="D17" i="10"/>
  <c r="D19" i="10"/>
  <c r="D21" i="10"/>
  <c r="F22" i="10"/>
  <c r="H39" i="10"/>
  <c r="F30" i="12" l="1"/>
  <c r="E22" i="10"/>
  <c r="D18" i="13"/>
  <c r="H40" i="10"/>
  <c r="H38" i="11"/>
  <c r="D37" i="11"/>
  <c r="E37" i="11"/>
  <c r="F40" i="10"/>
  <c r="D22" i="10"/>
  <c r="E29" i="13"/>
  <c r="E30" i="13" s="1"/>
  <c r="F29" i="13"/>
  <c r="F30" i="13" s="1"/>
  <c r="D19" i="13"/>
  <c r="D29" i="13" s="1"/>
  <c r="D20" i="12"/>
  <c r="D30" i="12" s="1"/>
  <c r="E20" i="12"/>
  <c r="E30" i="12" s="1"/>
  <c r="F24" i="11"/>
  <c r="F38" i="11" s="1"/>
  <c r="E11" i="11"/>
  <c r="E24" i="11" s="1"/>
  <c r="D11" i="11"/>
  <c r="D24" i="11" s="1"/>
  <c r="E39" i="10"/>
  <c r="D39" i="10"/>
  <c r="D30" i="13" l="1"/>
  <c r="E40" i="10"/>
  <c r="E38" i="11"/>
  <c r="D40" i="10"/>
  <c r="D38" i="11"/>
  <c r="G38" i="9"/>
  <c r="I38" i="9"/>
  <c r="J38" i="9"/>
  <c r="K38" i="9"/>
  <c r="L38" i="9"/>
  <c r="M38" i="9"/>
  <c r="N38" i="9"/>
  <c r="O38" i="9"/>
  <c r="P38" i="9"/>
  <c r="G24" i="9"/>
  <c r="I24" i="9"/>
  <c r="I39" i="9" s="1"/>
  <c r="J24" i="9"/>
  <c r="K24" i="9"/>
  <c r="K39" i="9" s="1"/>
  <c r="L24" i="9"/>
  <c r="L39" i="9" s="1"/>
  <c r="M24" i="9"/>
  <c r="N24" i="9"/>
  <c r="O24" i="9"/>
  <c r="O39" i="9" s="1"/>
  <c r="P24" i="9"/>
  <c r="P39" i="9" s="1"/>
  <c r="F15" i="9"/>
  <c r="D15" i="9" s="1"/>
  <c r="F23" i="9"/>
  <c r="F32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E29" i="9" l="1"/>
  <c r="G39" i="9"/>
  <c r="E20" i="9"/>
  <c r="E37" i="9"/>
  <c r="E15" i="9"/>
  <c r="E33" i="9"/>
  <c r="D25" i="9"/>
  <c r="M39" i="9"/>
  <c r="N39" i="9"/>
  <c r="J39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E38" i="9" l="1"/>
  <c r="D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<sst xmlns="http://schemas.openxmlformats.org/spreadsheetml/2006/main" count="722" uniqueCount="287">
  <si>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</si>
  <si>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</si>
  <si>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</si>
  <si>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</si>
  <si>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</si>
  <si>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</si>
  <si>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</si>
  <si>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</si>
  <si>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</si>
  <si>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</si>
  <si>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</si>
  <si>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</si>
  <si>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</si>
  <si>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</si>
  <si>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</si>
  <si>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</si>
  <si>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</si>
  <si>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</si>
  <si>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</si>
  <si>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</si>
  <si>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</si>
  <si>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</si>
  <si>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</si>
  <si>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</si>
  <si>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</si>
  <si>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</si>
  <si>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</si>
  <si>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</si>
  <si>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</si>
  <si>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</si>
  <si>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</si>
  <si>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</si>
  <si>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</si>
  <si>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</si>
  <si>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</si>
  <si>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</si>
  <si>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</si>
  <si>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</si>
  <si>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</si>
  <si>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</si>
  <si>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</si>
  <si>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</si>
  <si>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</si>
  <si>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</si>
  <si>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</si>
  <si>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</si>
  <si>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</si>
  <si>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</si>
  <si>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</si>
  <si>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</si>
  <si>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</si>
  <si>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</si>
  <si>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</si>
  <si>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</si>
  <si>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</si>
  <si>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</si>
  <si>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</si>
  <si>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</si>
  <si>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</si>
  <si>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</si>
  <si>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</si>
  <si>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</si>
  <si>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</si>
  <si>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</si>
  <si>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</si>
  <si>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</si>
  <si>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</si>
  <si>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</si>
  <si>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</si>
  <si>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</si>
  <si>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</si>
  <si>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</si>
  <si>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</si>
  <si>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</si>
  <si>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</si>
  <si>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</si>
  <si>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</si>
  <si>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</si>
  <si>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</si>
  <si>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</si>
  <si>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</si>
  <si>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</si>
  <si>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</si>
  <si>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</si>
  <si>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</si>
  <si>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</si>
  <si>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</si>
  <si>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</si>
  <si>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</si>
  <si>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</si>
  <si>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</si>
  <si>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</si>
  <si>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</si>
  <si>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</si>
  <si>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</si>
  <si>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</si>
  <si>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</si>
  <si>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</si>
  <si>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</si>
  <si>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</si>
  <si>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</si>
  <si>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</si>
  <si>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</si>
  <si>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</si>
  <si>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</si>
  <si>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</si>
  <si>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</si>
  <si>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</si>
  <si>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</si>
  <si>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</si>
  <si>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</si>
  <si>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</si>
  <si>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</si>
  <si>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</si>
  <si>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</si>
  <si>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</si>
  <si>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</si>
  <si>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</si>
  <si>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</si>
  <si>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</si>
  <si>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</si>
  <si>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</si>
  <si>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</si>
  <si>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</si>
  <si>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</si>
  <si>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</si>
  <si>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</si>
  <si>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</si>
  <si>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</si>
  <si>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</si>
  <si>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</si>
  <si>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</si>
  <si>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</si>
  <si>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</si>
  <si>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</si>
  <si>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</si>
  <si>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</si>
  <si>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</si>
  <si>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</si>
  <si>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</si>
  <si>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</si>
  <si>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</si>
  <si>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</si>
  <si>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</si>
  <si>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</si>
  <si>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</si>
  <si>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</si>
  <si>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</si>
  <si>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</si>
  <si>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</si>
  <si>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</si>
  <si>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</si>
  <si>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</si>
  <si>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</si>
  <si>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</si>
  <si>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</si>
  <si>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</si>
  <si>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</si>
  <si>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</si>
  <si>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</si>
  <si>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</si>
  <si>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</si>
  <si>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</si>
  <si>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</si>
  <si>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</si>
  <si>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</si>
  <si>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</si>
  <si>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</si>
  <si>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</si>
  <si>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</si>
  <si>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</si>
  <si>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</si>
  <si>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</si>
  <si>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</si>
  <si>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</si>
  <si>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</si>
  <si>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</si>
  <si>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</si>
  <si>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</si>
  <si>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</si>
  <si>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</si>
  <si>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</si>
  <si>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2022/2023</t>
  </si>
  <si>
    <t>nabór w r.a.: 2022/2023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</si>
  <si>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</si>
  <si>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</si>
  <si>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</si>
  <si>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</si>
  <si>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</si>
  <si>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</si>
  <si>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</si>
  <si>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</si>
  <si>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</si>
  <si>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</si>
  <si>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</si>
  <si>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</si>
  <si>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</si>
  <si>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</si>
  <si>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</si>
  <si>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</si>
  <si>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</si>
  <si>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</si>
  <si>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</si>
  <si>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</si>
  <si>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</si>
  <si>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</si>
  <si>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</si>
  <si>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</si>
  <si>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</si>
  <si>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</si>
  <si>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</si>
  <si>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</si>
  <si>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</si>
  <si>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</si>
  <si>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</si>
  <si>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</si>
  <si>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prof. dr hab. J. Witowski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</si>
  <si>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</si>
  <si>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</si>
  <si>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</si>
  <si>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</si>
  <si>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</si>
  <si>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</si>
  <si>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</si>
  <si>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</si>
  <si>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</si>
  <si>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</si>
  <si>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</si>
  <si>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</si>
  <si>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</si>
  <si>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</si>
  <si>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</si>
  <si>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</si>
  <si>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</si>
  <si>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</si>
  <si>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</si>
  <si>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</si>
  <si>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</si>
  <si>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</si>
  <si>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</si>
  <si>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</si>
  <si>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</si>
  <si>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</si>
  <si>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</si>
  <si>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</si>
  <si>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</si>
  <si>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</si>
  <si>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</si>
  <si>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</si>
  <si>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</si>
  <si>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</si>
  <si>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</si>
  <si>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</si>
  <si>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</si>
  <si>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K. Nijakowski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</si>
  <si>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</si>
  <si>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</si>
  <si>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</si>
  <si>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</si>
  <si>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</si>
  <si>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</si>
  <si>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</si>
  <si>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</si>
  <si>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</si>
  <si>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</si>
  <si>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</si>
  <si>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</si>
  <si>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</si>
  <si>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</si>
  <si>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</si>
  <si>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</si>
  <si>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</si>
  <si>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radiologia stomatologiczna cz.1/3</t>
  </si>
  <si>
    <t>radiologia stomatologiczna cz. 2/3</t>
  </si>
  <si>
    <t>radiologia stomatologiczna cz. 3/3</t>
  </si>
  <si>
    <t>dr K. Chmielewska</t>
  </si>
  <si>
    <t>choroby przyzębia i błony śluzowej jamy ustnej</t>
  </si>
  <si>
    <t>lek.dent. N. Lipska</t>
  </si>
  <si>
    <t>stomatologia społeczna cz. 2/2</t>
  </si>
  <si>
    <t>prof. dr hab. M. Wyganowska</t>
  </si>
  <si>
    <t>choroby przyzębia błony śluzowej jamy ustnej</t>
  </si>
  <si>
    <t>P. Czudaj</t>
  </si>
  <si>
    <t>prof. dr hab. E. Mojs</t>
  </si>
  <si>
    <t>dr J. Gałęcki</t>
  </si>
  <si>
    <t>propedeutyka ortodoncji i dysfunkcji narządu żucia</t>
  </si>
  <si>
    <t>dr M. Pobudek-Radzikowska</t>
  </si>
  <si>
    <t>dr M. Kuras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</si>
</sst>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G42" sqref="G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182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5" t="s">
        <v>88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ht="30.75" customHeight="1" x14ac:dyDescent="0.25">
      <c r="A4" s="158" t="s">
        <v>87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 t="s">
        <v>86</v>
      </c>
      <c r="M4" s="159"/>
      <c r="N4" s="159"/>
      <c r="O4" s="159"/>
      <c r="P4" s="159"/>
      <c r="Q4" s="159"/>
      <c r="R4" s="146" t="s">
        <v>183</v>
      </c>
      <c r="S4" s="147"/>
      <c r="T4" s="148"/>
    </row>
    <row r="5" spans="1:20" ht="30" customHeight="1" thickBot="1" x14ac:dyDescent="0.3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 t="s">
        <v>84</v>
      </c>
      <c r="M5" s="145"/>
      <c r="N5" s="145"/>
      <c r="O5" s="145"/>
      <c r="P5" s="145"/>
      <c r="Q5" s="145"/>
      <c r="R5" s="164" t="s">
        <v>83</v>
      </c>
      <c r="S5" s="165"/>
      <c r="T5" s="166"/>
    </row>
    <row r="6" spans="1:20" ht="15.75" customHeight="1" x14ac:dyDescent="0.25">
      <c r="A6" s="149" t="s">
        <v>82</v>
      </c>
      <c r="B6" s="152" t="s">
        <v>81</v>
      </c>
      <c r="C6" s="130" t="s">
        <v>74</v>
      </c>
      <c r="D6" s="131"/>
      <c r="E6" s="132"/>
      <c r="F6" s="105" t="s">
        <v>80</v>
      </c>
      <c r="G6" s="105" t="s">
        <v>79</v>
      </c>
      <c r="H6" s="127" t="s">
        <v>78</v>
      </c>
      <c r="I6" s="128"/>
      <c r="J6" s="128"/>
      <c r="K6" s="128"/>
      <c r="L6" s="128"/>
      <c r="M6" s="128"/>
      <c r="N6" s="128"/>
      <c r="O6" s="128"/>
      <c r="P6" s="128"/>
      <c r="Q6" s="129"/>
      <c r="R6" s="108" t="s">
        <v>77</v>
      </c>
      <c r="S6" s="167" t="s">
        <v>76</v>
      </c>
      <c r="T6" s="170" t="s">
        <v>75</v>
      </c>
    </row>
    <row r="7" spans="1:20" ht="36" customHeight="1" x14ac:dyDescent="0.25">
      <c r="A7" s="150"/>
      <c r="B7" s="153"/>
      <c r="C7" s="133" t="s">
        <v>74</v>
      </c>
      <c r="D7" s="125" t="s">
        <v>73</v>
      </c>
      <c r="E7" s="123" t="s">
        <v>72</v>
      </c>
      <c r="F7" s="106"/>
      <c r="G7" s="106"/>
      <c r="H7" s="160" t="s">
        <v>71</v>
      </c>
      <c r="I7" s="135" t="s">
        <v>70</v>
      </c>
      <c r="J7" s="135"/>
      <c r="K7" s="135"/>
      <c r="L7" s="173" t="s">
        <v>69</v>
      </c>
      <c r="M7" s="174"/>
      <c r="N7" s="175"/>
      <c r="O7" s="180" t="s">
        <v>68</v>
      </c>
      <c r="P7" s="180"/>
      <c r="Q7" s="181"/>
      <c r="R7" s="109"/>
      <c r="S7" s="168"/>
      <c r="T7" s="171"/>
    </row>
    <row r="8" spans="1:20" s="18" customFormat="1" ht="42" customHeight="1" thickBot="1" x14ac:dyDescent="0.3">
      <c r="A8" s="151"/>
      <c r="B8" s="154"/>
      <c r="C8" s="134"/>
      <c r="D8" s="126"/>
      <c r="E8" s="124"/>
      <c r="F8" s="107"/>
      <c r="G8" s="107"/>
      <c r="H8" s="161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0"/>
      <c r="S8" s="169"/>
      <c r="T8" s="172"/>
    </row>
    <row r="9" spans="1:20" s="23" customFormat="1" ht="15" customHeight="1" x14ac:dyDescent="0.25">
      <c r="A9" s="113">
        <v>1</v>
      </c>
      <c r="B9" s="115">
        <v>2</v>
      </c>
      <c r="C9" s="117">
        <v>3</v>
      </c>
      <c r="D9" s="32">
        <v>4</v>
      </c>
      <c r="E9" s="24">
        <v>5</v>
      </c>
      <c r="F9" s="31">
        <v>6</v>
      </c>
      <c r="G9" s="119">
        <v>7</v>
      </c>
      <c r="H9" s="30">
        <v>8</v>
      </c>
      <c r="I9" s="121">
        <v>9</v>
      </c>
      <c r="J9" s="111">
        <v>10</v>
      </c>
      <c r="K9" s="121">
        <v>11</v>
      </c>
      <c r="L9" s="121">
        <v>12</v>
      </c>
      <c r="M9" s="111">
        <v>13</v>
      </c>
      <c r="N9" s="121">
        <v>14</v>
      </c>
      <c r="O9" s="121">
        <v>15</v>
      </c>
      <c r="P9" s="121">
        <v>16</v>
      </c>
      <c r="Q9" s="162">
        <v>17</v>
      </c>
      <c r="R9" s="176">
        <v>18</v>
      </c>
      <c r="S9" s="178">
        <v>19</v>
      </c>
      <c r="T9" s="162">
        <v>20</v>
      </c>
    </row>
    <row r="10" spans="1:20" s="18" customFormat="1" ht="43.5" customHeight="1" thickBot="1" x14ac:dyDescent="0.3">
      <c r="A10" s="114"/>
      <c r="B10" s="116"/>
      <c r="C10" s="118"/>
      <c r="D10" s="22" t="s">
        <v>60</v>
      </c>
      <c r="E10" s="21" t="s">
        <v>59</v>
      </c>
      <c r="F10" s="20" t="s">
        <v>58</v>
      </c>
      <c r="G10" s="120"/>
      <c r="H10" s="19" t="s">
        <v>57</v>
      </c>
      <c r="I10" s="122"/>
      <c r="J10" s="112"/>
      <c r="K10" s="122"/>
      <c r="L10" s="122"/>
      <c r="M10" s="112"/>
      <c r="N10" s="122"/>
      <c r="O10" s="122"/>
      <c r="P10" s="122"/>
      <c r="Q10" s="163"/>
      <c r="R10" s="177"/>
      <c r="S10" s="179"/>
      <c r="T10" s="163"/>
    </row>
    <row r="11" spans="1:20" s="18" customFormat="1" ht="24.95" customHeight="1" x14ac:dyDescent="0.25">
      <c r="A11" s="17">
        <v>1</v>
      </c>
      <c r="B11" s="16" t="s">
        <v>185</v>
      </c>
      <c r="C11" s="29">
        <v>5</v>
      </c>
      <c r="D11" s="15">
        <f>(J11+K11+M11+N11)*C11/F11</f>
        <v>1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>
        <v>25</v>
      </c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186</v>
      </c>
      <c r="T11" s="7" t="s">
        <v>187</v>
      </c>
    </row>
    <row r="12" spans="1:20" s="18" customFormat="1" ht="24.95" customHeight="1" x14ac:dyDescent="0.25">
      <c r="A12" s="17">
        <v>2</v>
      </c>
      <c r="B12" s="16" t="s">
        <v>56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55</v>
      </c>
      <c r="T12" s="7" t="s">
        <v>54</v>
      </c>
    </row>
    <row r="13" spans="1:20" s="18" customFormat="1" ht="24.95" customHeight="1" x14ac:dyDescent="0.25">
      <c r="A13" s="17">
        <v>3</v>
      </c>
      <c r="B13" s="16" t="s">
        <v>53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101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52</v>
      </c>
      <c r="T13" s="7" t="s">
        <v>51</v>
      </c>
    </row>
    <row r="14" spans="1:20" s="18" customFormat="1" ht="24.95" customHeight="1" x14ac:dyDescent="0.25">
      <c r="A14" s="17">
        <v>4</v>
      </c>
      <c r="B14" s="16" t="s">
        <v>50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>
        <v>5</v>
      </c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192</v>
      </c>
      <c r="T14" s="7" t="s">
        <v>49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2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20</v>
      </c>
      <c r="K15" s="11"/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200</v>
      </c>
    </row>
    <row r="16" spans="1:20" s="18" customFormat="1" ht="24.95" customHeight="1" x14ac:dyDescent="0.25">
      <c r="A16" s="17">
        <v>6</v>
      </c>
      <c r="B16" s="16" t="s">
        <v>48</v>
      </c>
      <c r="C16" s="12">
        <v>1</v>
      </c>
      <c r="D16" s="15">
        <f t="shared" si="2"/>
        <v>0.6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>
        <v>15</v>
      </c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47</v>
      </c>
      <c r="T16" s="7" t="s">
        <v>46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45</v>
      </c>
      <c r="C18" s="12">
        <v>2</v>
      </c>
      <c r="D18" s="15">
        <f t="shared" si="2"/>
        <v>0.23529411764705882</v>
      </c>
      <c r="E18" s="14">
        <f t="shared" si="3"/>
        <v>0.78431372549019607</v>
      </c>
      <c r="F18" s="13">
        <f t="shared" si="0"/>
        <v>51</v>
      </c>
      <c r="G18" s="13">
        <v>25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44</v>
      </c>
      <c r="T18" s="7" t="s">
        <v>43</v>
      </c>
    </row>
    <row r="19" spans="1:20" ht="24.95" customHeight="1" x14ac:dyDescent="0.25">
      <c r="A19" s="17">
        <v>9</v>
      </c>
      <c r="B19" s="16" t="s">
        <v>42</v>
      </c>
      <c r="C19" s="12">
        <v>1</v>
      </c>
      <c r="D19" s="15">
        <f t="shared" si="2"/>
        <v>0.32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>
        <v>8</v>
      </c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41</v>
      </c>
      <c r="T19" s="7" t="s">
        <v>282</v>
      </c>
    </row>
    <row r="20" spans="1:20" ht="24.95" customHeight="1" x14ac:dyDescent="0.25">
      <c r="A20" s="17">
        <v>10</v>
      </c>
      <c r="B20" s="16" t="s">
        <v>40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39</v>
      </c>
      <c r="T20" s="7" t="s">
        <v>38</v>
      </c>
    </row>
    <row r="21" spans="1:20" ht="24.95" customHeight="1" x14ac:dyDescent="0.25">
      <c r="A21" s="17">
        <v>11</v>
      </c>
      <c r="B21" s="16" t="s">
        <v>37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36</v>
      </c>
      <c r="T21" s="7" t="s">
        <v>35</v>
      </c>
    </row>
    <row r="22" spans="1:20" ht="24.95" customHeight="1" x14ac:dyDescent="0.25">
      <c r="A22" s="17">
        <v>12</v>
      </c>
      <c r="B22" s="16" t="s">
        <v>34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33</v>
      </c>
      <c r="T22" s="7" t="s">
        <v>281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36" t="s">
        <v>32</v>
      </c>
      <c r="B24" s="137"/>
      <c r="C24" s="33">
        <f t="shared" ref="C24:P24" si="4">SUM(C11:C23)</f>
        <v>24</v>
      </c>
      <c r="D24" s="6">
        <f t="shared" si="4"/>
        <v>4.2552941176470584</v>
      </c>
      <c r="E24" s="6">
        <f t="shared" si="4"/>
        <v>11.050980392156863</v>
      </c>
      <c r="F24" s="34">
        <f t="shared" si="4"/>
        <v>715</v>
      </c>
      <c r="G24" s="34">
        <f t="shared" si="4"/>
        <v>345</v>
      </c>
      <c r="H24" s="34">
        <f t="shared" si="4"/>
        <v>370</v>
      </c>
      <c r="I24" s="34">
        <f t="shared" si="4"/>
        <v>110</v>
      </c>
      <c r="J24" s="34">
        <f t="shared" si="4"/>
        <v>95</v>
      </c>
      <c r="K24" s="34">
        <f t="shared" si="4"/>
        <v>13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185</v>
      </c>
      <c r="C25" s="29">
        <v>5</v>
      </c>
      <c r="D25" s="15">
        <f t="shared" si="2"/>
        <v>0.8928571428571429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>
        <v>25</v>
      </c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186</v>
      </c>
      <c r="T25" s="7" t="s">
        <v>187</v>
      </c>
    </row>
    <row r="26" spans="1:20" ht="24.95" customHeight="1" x14ac:dyDescent="0.25">
      <c r="A26" s="17">
        <v>2</v>
      </c>
      <c r="B26" s="16" t="s">
        <v>31</v>
      </c>
      <c r="C26" s="12">
        <v>3</v>
      </c>
      <c r="D26" s="15">
        <f t="shared" si="2"/>
        <v>0.375</v>
      </c>
      <c r="E26" s="14">
        <f t="shared" si="3"/>
        <v>1.5</v>
      </c>
      <c r="F26" s="13">
        <f t="shared" si="0"/>
        <v>80</v>
      </c>
      <c r="G26" s="13">
        <v>40</v>
      </c>
      <c r="H26" s="12">
        <f t="shared" si="1"/>
        <v>40</v>
      </c>
      <c r="I26" s="11">
        <v>10</v>
      </c>
      <c r="J26" s="11">
        <v>10</v>
      </c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30</v>
      </c>
      <c r="T26" s="7" t="s">
        <v>29</v>
      </c>
    </row>
    <row r="27" spans="1:20" ht="24.95" customHeight="1" x14ac:dyDescent="0.25">
      <c r="A27" s="17">
        <v>3</v>
      </c>
      <c r="B27" s="16" t="s">
        <v>28</v>
      </c>
      <c r="C27" s="12">
        <v>2</v>
      </c>
      <c r="D27" s="15">
        <f t="shared" si="2"/>
        <v>0.4</v>
      </c>
      <c r="E27" s="14">
        <f t="shared" si="3"/>
        <v>1</v>
      </c>
      <c r="F27" s="13">
        <f t="shared" si="0"/>
        <v>60</v>
      </c>
      <c r="G27" s="13">
        <v>30</v>
      </c>
      <c r="H27" s="12">
        <f t="shared" si="1"/>
        <v>30</v>
      </c>
      <c r="I27" s="11">
        <v>12</v>
      </c>
      <c r="J27" s="11">
        <v>12</v>
      </c>
      <c r="K27" s="11"/>
      <c r="L27" s="11">
        <v>18</v>
      </c>
      <c r="M27" s="11"/>
      <c r="N27" s="11"/>
      <c r="O27" s="11"/>
      <c r="P27" s="11"/>
      <c r="Q27" s="10"/>
      <c r="R27" s="9" t="s">
        <v>2</v>
      </c>
      <c r="S27" s="8" t="s">
        <v>27</v>
      </c>
      <c r="T27" s="7" t="s">
        <v>283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0.6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>
        <v>15</v>
      </c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0.67567567567567566</v>
      </c>
      <c r="E29" s="14">
        <f t="shared" si="3"/>
        <v>2.2972972972972974</v>
      </c>
      <c r="F29" s="13">
        <f t="shared" si="0"/>
        <v>148</v>
      </c>
      <c r="G29" s="13">
        <v>80</v>
      </c>
      <c r="H29" s="12">
        <f t="shared" si="1"/>
        <v>68</v>
      </c>
      <c r="I29" s="11">
        <v>20</v>
      </c>
      <c r="J29" s="11">
        <v>20</v>
      </c>
      <c r="K29" s="11"/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200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0.14814814814814814</v>
      </c>
      <c r="E30" s="14">
        <f t="shared" si="3"/>
        <v>0.55555555555555558</v>
      </c>
      <c r="F30" s="13">
        <f t="shared" si="0"/>
        <v>27</v>
      </c>
      <c r="G30" s="13">
        <v>12</v>
      </c>
      <c r="H30" s="12">
        <f t="shared" si="1"/>
        <v>15</v>
      </c>
      <c r="I30" s="11">
        <v>4</v>
      </c>
      <c r="J30" s="101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 t="s">
        <v>17</v>
      </c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188</v>
      </c>
      <c r="T32" s="7" t="s">
        <v>189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0.1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>
        <v>3</v>
      </c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191</v>
      </c>
      <c r="T33" s="7" t="s">
        <v>190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0.64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>
        <v>16</v>
      </c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36" t="s">
        <v>1</v>
      </c>
      <c r="B38" s="137"/>
      <c r="C38" s="33">
        <f t="shared" ref="C38:P38" si="5">SUM(C25:C37)</f>
        <v>32</v>
      </c>
      <c r="D38" s="6">
        <f t="shared" si="5"/>
        <v>4.3650143000143</v>
      </c>
      <c r="E38" s="6">
        <f t="shared" si="5"/>
        <v>19.974281424281422</v>
      </c>
      <c r="F38" s="34">
        <f t="shared" si="5"/>
        <v>875</v>
      </c>
      <c r="G38" s="34">
        <f t="shared" si="5"/>
        <v>326</v>
      </c>
      <c r="H38" s="34">
        <f t="shared" si="5"/>
        <v>549</v>
      </c>
      <c r="I38" s="34">
        <f t="shared" si="5"/>
        <v>105</v>
      </c>
      <c r="J38" s="34">
        <f t="shared" si="5"/>
        <v>105</v>
      </c>
      <c r="K38" s="34">
        <f t="shared" si="5"/>
        <v>0</v>
      </c>
      <c r="L38" s="34">
        <f t="shared" si="5"/>
        <v>146</v>
      </c>
      <c r="M38" s="34">
        <f t="shared" si="5"/>
        <v>0</v>
      </c>
      <c r="N38" s="34">
        <f t="shared" si="5"/>
        <v>16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36" t="s">
        <v>0</v>
      </c>
      <c r="B39" s="137"/>
      <c r="C39" s="33">
        <f t="shared" ref="C39:P39" si="6">C24+C38</f>
        <v>56</v>
      </c>
      <c r="D39" s="6">
        <f t="shared" si="6"/>
        <v>8.6203084176613594</v>
      </c>
      <c r="E39" s="6">
        <f t="shared" si="6"/>
        <v>31.025261816438285</v>
      </c>
      <c r="F39" s="34">
        <f t="shared" si="6"/>
        <v>1590</v>
      </c>
      <c r="G39" s="34">
        <f t="shared" si="6"/>
        <v>671</v>
      </c>
      <c r="H39" s="34">
        <f t="shared" si="6"/>
        <v>919</v>
      </c>
      <c r="I39" s="34">
        <f t="shared" si="6"/>
        <v>215</v>
      </c>
      <c r="J39" s="34">
        <f t="shared" si="6"/>
        <v>200</v>
      </c>
      <c r="K39" s="34">
        <f t="shared" si="6"/>
        <v>13</v>
      </c>
      <c r="L39" s="34">
        <f t="shared" si="6"/>
        <v>203</v>
      </c>
      <c r="M39" s="34">
        <f t="shared" si="6"/>
        <v>0</v>
      </c>
      <c r="N39" s="34">
        <f t="shared" si="6"/>
        <v>32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22" workbookViewId="0">
      <selection activeCell="G42" sqref="G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226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5" t="s">
        <v>88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ht="30.75" customHeight="1" x14ac:dyDescent="0.25">
      <c r="A4" s="158" t="s">
        <v>121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 t="s">
        <v>120</v>
      </c>
      <c r="M4" s="159"/>
      <c r="N4" s="159"/>
      <c r="O4" s="159"/>
      <c r="P4" s="159"/>
      <c r="Q4" s="159"/>
      <c r="R4" s="146" t="s">
        <v>183</v>
      </c>
      <c r="S4" s="147"/>
      <c r="T4" s="148"/>
    </row>
    <row r="5" spans="1:20" ht="30" customHeight="1" thickBot="1" x14ac:dyDescent="0.3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 t="s">
        <v>84</v>
      </c>
      <c r="M5" s="145"/>
      <c r="N5" s="145"/>
      <c r="O5" s="145"/>
      <c r="P5" s="145"/>
      <c r="Q5" s="145"/>
      <c r="R5" s="164" t="s">
        <v>83</v>
      </c>
      <c r="S5" s="165"/>
      <c r="T5" s="166"/>
    </row>
    <row r="6" spans="1:20" ht="15.75" customHeight="1" x14ac:dyDescent="0.25">
      <c r="A6" s="149" t="s">
        <v>82</v>
      </c>
      <c r="B6" s="152" t="s">
        <v>81</v>
      </c>
      <c r="C6" s="130" t="s">
        <v>74</v>
      </c>
      <c r="D6" s="131"/>
      <c r="E6" s="132"/>
      <c r="F6" s="105" t="s">
        <v>80</v>
      </c>
      <c r="G6" s="105" t="s">
        <v>79</v>
      </c>
      <c r="H6" s="127" t="s">
        <v>78</v>
      </c>
      <c r="I6" s="128"/>
      <c r="J6" s="128"/>
      <c r="K6" s="128"/>
      <c r="L6" s="128"/>
      <c r="M6" s="128"/>
      <c r="N6" s="128"/>
      <c r="O6" s="128"/>
      <c r="P6" s="128"/>
      <c r="Q6" s="129"/>
      <c r="R6" s="108" t="s">
        <v>77</v>
      </c>
      <c r="S6" s="167" t="s">
        <v>76</v>
      </c>
      <c r="T6" s="170" t="s">
        <v>75</v>
      </c>
    </row>
    <row r="7" spans="1:20" ht="36" customHeight="1" x14ac:dyDescent="0.25">
      <c r="A7" s="150"/>
      <c r="B7" s="153"/>
      <c r="C7" s="133" t="s">
        <v>74</v>
      </c>
      <c r="D7" s="125" t="s">
        <v>73</v>
      </c>
      <c r="E7" s="123" t="s">
        <v>72</v>
      </c>
      <c r="F7" s="106"/>
      <c r="G7" s="106"/>
      <c r="H7" s="160" t="s">
        <v>71</v>
      </c>
      <c r="I7" s="135" t="s">
        <v>70</v>
      </c>
      <c r="J7" s="135"/>
      <c r="K7" s="135"/>
      <c r="L7" s="173" t="s">
        <v>69</v>
      </c>
      <c r="M7" s="174"/>
      <c r="N7" s="175"/>
      <c r="O7" s="180" t="s">
        <v>68</v>
      </c>
      <c r="P7" s="180"/>
      <c r="Q7" s="181"/>
      <c r="R7" s="109"/>
      <c r="S7" s="168"/>
      <c r="T7" s="171"/>
    </row>
    <row r="8" spans="1:20" s="18" customFormat="1" ht="42" customHeight="1" thickBot="1" x14ac:dyDescent="0.3">
      <c r="A8" s="151"/>
      <c r="B8" s="154"/>
      <c r="C8" s="134"/>
      <c r="D8" s="126"/>
      <c r="E8" s="124"/>
      <c r="F8" s="107"/>
      <c r="G8" s="107"/>
      <c r="H8" s="161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0"/>
      <c r="S8" s="169"/>
      <c r="T8" s="172"/>
    </row>
    <row r="9" spans="1:20" s="23" customFormat="1" ht="15" customHeight="1" x14ac:dyDescent="0.25">
      <c r="A9" s="113">
        <v>1</v>
      </c>
      <c r="B9" s="115">
        <v>2</v>
      </c>
      <c r="C9" s="117">
        <v>3</v>
      </c>
      <c r="D9" s="37">
        <v>4</v>
      </c>
      <c r="E9" s="24">
        <v>5</v>
      </c>
      <c r="F9" s="36">
        <v>6</v>
      </c>
      <c r="G9" s="119">
        <v>7</v>
      </c>
      <c r="H9" s="35">
        <v>8</v>
      </c>
      <c r="I9" s="121">
        <v>9</v>
      </c>
      <c r="J9" s="111">
        <v>10</v>
      </c>
      <c r="K9" s="121">
        <v>11</v>
      </c>
      <c r="L9" s="121">
        <v>12</v>
      </c>
      <c r="M9" s="111">
        <v>13</v>
      </c>
      <c r="N9" s="121">
        <v>14</v>
      </c>
      <c r="O9" s="121">
        <v>15</v>
      </c>
      <c r="P9" s="121">
        <v>16</v>
      </c>
      <c r="Q9" s="162">
        <v>17</v>
      </c>
      <c r="R9" s="176">
        <v>18</v>
      </c>
      <c r="S9" s="178">
        <v>19</v>
      </c>
      <c r="T9" s="162">
        <v>20</v>
      </c>
    </row>
    <row r="10" spans="1:20" s="18" customFormat="1" ht="43.5" customHeight="1" thickBot="1" x14ac:dyDescent="0.3">
      <c r="A10" s="114"/>
      <c r="B10" s="116"/>
      <c r="C10" s="118"/>
      <c r="D10" s="22" t="s">
        <v>60</v>
      </c>
      <c r="E10" s="21" t="s">
        <v>59</v>
      </c>
      <c r="F10" s="20" t="s">
        <v>58</v>
      </c>
      <c r="G10" s="120"/>
      <c r="H10" s="19" t="s">
        <v>57</v>
      </c>
      <c r="I10" s="122"/>
      <c r="J10" s="112"/>
      <c r="K10" s="122"/>
      <c r="L10" s="122"/>
      <c r="M10" s="112"/>
      <c r="N10" s="122"/>
      <c r="O10" s="122"/>
      <c r="P10" s="122"/>
      <c r="Q10" s="163"/>
      <c r="R10" s="177"/>
      <c r="S10" s="179"/>
      <c r="T10" s="163"/>
    </row>
    <row r="11" spans="1:20" s="18" customFormat="1" ht="24.95" customHeight="1" x14ac:dyDescent="0.25">
      <c r="A11" s="17">
        <v>1</v>
      </c>
      <c r="B11" s="16" t="s">
        <v>119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204</v>
      </c>
      <c r="T11" s="7" t="s">
        <v>118</v>
      </c>
    </row>
    <row r="12" spans="1:20" s="18" customFormat="1" ht="24.95" customHeight="1" x14ac:dyDescent="0.25">
      <c r="A12" s="43">
        <v>2</v>
      </c>
      <c r="B12" s="44" t="s">
        <v>117</v>
      </c>
      <c r="C12" s="45">
        <v>4</v>
      </c>
      <c r="D12" s="15">
        <f t="shared" si="0"/>
        <v>1.28</v>
      </c>
      <c r="E12" s="14">
        <f t="shared" si="1"/>
        <v>0.72</v>
      </c>
      <c r="F12" s="13">
        <f t="shared" si="2"/>
        <v>100</v>
      </c>
      <c r="G12" s="46">
        <v>50</v>
      </c>
      <c r="H12" s="12">
        <f t="shared" si="3"/>
        <v>50</v>
      </c>
      <c r="I12" s="47">
        <v>20</v>
      </c>
      <c r="J12" s="47"/>
      <c r="K12" s="47">
        <v>20</v>
      </c>
      <c r="L12" s="47">
        <v>30</v>
      </c>
      <c r="M12" s="47"/>
      <c r="N12" s="47">
        <v>12</v>
      </c>
      <c r="O12" s="47"/>
      <c r="P12" s="47"/>
      <c r="Q12" s="28"/>
      <c r="R12" s="48" t="s">
        <v>23</v>
      </c>
      <c r="S12" s="38" t="s">
        <v>188</v>
      </c>
      <c r="T12" s="40" t="s">
        <v>275</v>
      </c>
    </row>
    <row r="13" spans="1:20" s="18" customFormat="1" ht="24.95" customHeight="1" x14ac:dyDescent="0.25">
      <c r="A13" s="17">
        <v>3</v>
      </c>
      <c r="B13" s="44" t="s">
        <v>113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38" t="s">
        <v>205</v>
      </c>
      <c r="T13" s="40" t="s">
        <v>206</v>
      </c>
    </row>
    <row r="14" spans="1:20" s="18" customFormat="1" ht="24.95" customHeight="1" x14ac:dyDescent="0.25">
      <c r="A14" s="43">
        <v>4</v>
      </c>
      <c r="B14" s="44" t="s">
        <v>112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38" t="s">
        <v>207</v>
      </c>
      <c r="T14" s="40" t="s">
        <v>208</v>
      </c>
    </row>
    <row r="15" spans="1:20" s="18" customFormat="1" ht="24.95" customHeight="1" x14ac:dyDescent="0.25">
      <c r="A15" s="17">
        <v>5</v>
      </c>
      <c r="B15" s="44" t="s">
        <v>105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38" t="s">
        <v>209</v>
      </c>
      <c r="T15" s="40" t="s">
        <v>104</v>
      </c>
    </row>
    <row r="16" spans="1:20" s="18" customFormat="1" ht="24.95" customHeight="1" x14ac:dyDescent="0.25">
      <c r="A16" s="43">
        <v>6</v>
      </c>
      <c r="B16" s="44" t="s">
        <v>210</v>
      </c>
      <c r="C16" s="45">
        <v>3</v>
      </c>
      <c r="D16" s="15">
        <f t="shared" si="0"/>
        <v>0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47"/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38" t="s">
        <v>211</v>
      </c>
      <c r="T16" s="40" t="s">
        <v>212</v>
      </c>
    </row>
    <row r="17" spans="1:20" s="18" customFormat="1" ht="24.95" customHeight="1" x14ac:dyDescent="0.25">
      <c r="A17" s="17">
        <v>7</v>
      </c>
      <c r="B17" s="103" t="s">
        <v>195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38" t="s">
        <v>192</v>
      </c>
      <c r="T17" s="40" t="s">
        <v>172</v>
      </c>
    </row>
    <row r="18" spans="1:20" ht="24.95" customHeight="1" x14ac:dyDescent="0.25">
      <c r="A18" s="43">
        <v>8</v>
      </c>
      <c r="B18" s="49" t="s">
        <v>272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38" t="s">
        <v>193</v>
      </c>
      <c r="T18" s="40" t="s">
        <v>97</v>
      </c>
    </row>
    <row r="19" spans="1:20" ht="24.95" customHeight="1" x14ac:dyDescent="0.25">
      <c r="A19" s="17">
        <v>9</v>
      </c>
      <c r="B19" s="103" t="s">
        <v>149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96</v>
      </c>
      <c r="R19" s="53" t="s">
        <v>2</v>
      </c>
      <c r="S19" s="38" t="s">
        <v>242</v>
      </c>
      <c r="T19" s="40" t="s">
        <v>148</v>
      </c>
    </row>
    <row r="20" spans="1:20" ht="24.95" customHeight="1" x14ac:dyDescent="0.25">
      <c r="A20" s="43">
        <v>10</v>
      </c>
      <c r="B20" s="44" t="s">
        <v>213</v>
      </c>
      <c r="C20" s="45">
        <v>2</v>
      </c>
      <c r="D20" s="15">
        <f t="shared" si="0"/>
        <v>0</v>
      </c>
      <c r="E20" s="14">
        <f t="shared" si="1"/>
        <v>1.3333333333333333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27</v>
      </c>
      <c r="T20" s="40" t="s">
        <v>214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39" t="s">
        <v>16</v>
      </c>
      <c r="T21" s="96" t="s">
        <v>15</v>
      </c>
    </row>
    <row r="22" spans="1:20" ht="26.85" customHeight="1" thickBot="1" x14ac:dyDescent="0.3">
      <c r="A22" s="136" t="s">
        <v>215</v>
      </c>
      <c r="B22" s="137"/>
      <c r="C22" s="42">
        <f>SUM(C11:C21)</f>
        <v>26</v>
      </c>
      <c r="D22" s="6">
        <f t="shared" ref="D22:P22" si="4">SUM(D11:D21)</f>
        <v>3.48</v>
      </c>
      <c r="E22" s="6">
        <f t="shared" si="4"/>
        <v>13.240000000000002</v>
      </c>
      <c r="F22" s="42">
        <f t="shared" si="4"/>
        <v>690</v>
      </c>
      <c r="G22" s="42">
        <f t="shared" si="4"/>
        <v>296</v>
      </c>
      <c r="H22" s="42">
        <f t="shared" si="4"/>
        <v>394</v>
      </c>
      <c r="I22" s="42">
        <f t="shared" si="4"/>
        <v>120</v>
      </c>
      <c r="J22" s="42">
        <f t="shared" si="4"/>
        <v>29</v>
      </c>
      <c r="K22" s="42">
        <f t="shared" si="4"/>
        <v>26</v>
      </c>
      <c r="L22" s="42">
        <f t="shared" si="4"/>
        <v>143</v>
      </c>
      <c r="M22" s="42">
        <f t="shared" si="4"/>
        <v>20</v>
      </c>
      <c r="N22" s="42">
        <f t="shared" si="4"/>
        <v>12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119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204</v>
      </c>
      <c r="T23" s="7" t="s">
        <v>118</v>
      </c>
    </row>
    <row r="24" spans="1:20" ht="24.95" customHeight="1" x14ac:dyDescent="0.25">
      <c r="A24" s="17">
        <v>2</v>
      </c>
      <c r="B24" s="16" t="s">
        <v>100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99</v>
      </c>
      <c r="T24" s="7" t="s">
        <v>216</v>
      </c>
    </row>
    <row r="25" spans="1:20" ht="24.95" customHeight="1" x14ac:dyDescent="0.25">
      <c r="A25" s="17">
        <v>3</v>
      </c>
      <c r="B25" s="44" t="s">
        <v>116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47"/>
      <c r="M25" s="47"/>
      <c r="N25" s="47"/>
      <c r="O25" s="47">
        <v>30</v>
      </c>
      <c r="P25" s="47"/>
      <c r="Q25" s="28" t="s">
        <v>17</v>
      </c>
      <c r="R25" s="48" t="s">
        <v>23</v>
      </c>
      <c r="S25" s="38" t="s">
        <v>115</v>
      </c>
      <c r="T25" s="40" t="s">
        <v>114</v>
      </c>
    </row>
    <row r="26" spans="1:20" ht="24.95" customHeight="1" x14ac:dyDescent="0.25">
      <c r="A26" s="17">
        <v>4</v>
      </c>
      <c r="B26" s="44" t="s">
        <v>111</v>
      </c>
      <c r="C26" s="45">
        <v>2</v>
      </c>
      <c r="D26" s="15">
        <f t="shared" si="5"/>
        <v>0.22222222222222221</v>
      </c>
      <c r="E26" s="14">
        <f t="shared" si="6"/>
        <v>0.88888888888888884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38" t="s">
        <v>110</v>
      </c>
      <c r="T26" s="40" t="s">
        <v>201</v>
      </c>
    </row>
    <row r="27" spans="1:20" ht="24.95" customHeight="1" x14ac:dyDescent="0.25">
      <c r="A27" s="17">
        <v>5</v>
      </c>
      <c r="B27" s="44" t="s">
        <v>109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38" t="s">
        <v>217</v>
      </c>
      <c r="T27" s="40" t="s">
        <v>43</v>
      </c>
    </row>
    <row r="28" spans="1:20" ht="24.95" customHeight="1" x14ac:dyDescent="0.25">
      <c r="A28" s="17">
        <v>6</v>
      </c>
      <c r="B28" s="44" t="s">
        <v>108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38" t="s">
        <v>218</v>
      </c>
      <c r="T28" s="40" t="s">
        <v>107</v>
      </c>
    </row>
    <row r="29" spans="1:20" ht="24.95" customHeight="1" x14ac:dyDescent="0.25">
      <c r="A29" s="17">
        <v>7</v>
      </c>
      <c r="B29" s="44" t="s">
        <v>106</v>
      </c>
      <c r="C29" s="45">
        <v>1</v>
      </c>
      <c r="D29" s="15">
        <f t="shared" si="5"/>
        <v>0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47"/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38" t="s">
        <v>192</v>
      </c>
      <c r="T29" s="40" t="s">
        <v>219</v>
      </c>
    </row>
    <row r="30" spans="1:20" ht="24.95" customHeight="1" x14ac:dyDescent="0.25">
      <c r="A30" s="17">
        <v>8</v>
      </c>
      <c r="B30" s="44" t="s">
        <v>103</v>
      </c>
      <c r="C30" s="45">
        <v>3</v>
      </c>
      <c r="D30" s="15">
        <f t="shared" si="5"/>
        <v>0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47"/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38" t="s">
        <v>220</v>
      </c>
      <c r="T30" s="40" t="s">
        <v>212</v>
      </c>
    </row>
    <row r="31" spans="1:20" ht="24.95" customHeight="1" x14ac:dyDescent="0.25">
      <c r="A31" s="17">
        <v>9</v>
      </c>
      <c r="B31" s="44" t="s">
        <v>102</v>
      </c>
      <c r="C31" s="45">
        <v>3</v>
      </c>
      <c r="D31" s="15">
        <f t="shared" si="5"/>
        <v>0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50"/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38" t="s">
        <v>192</v>
      </c>
      <c r="T31" s="40" t="s">
        <v>101</v>
      </c>
    </row>
    <row r="32" spans="1:20" ht="24.95" customHeight="1" x14ac:dyDescent="0.25">
      <c r="A32" s="17">
        <v>10</v>
      </c>
      <c r="B32" s="44" t="s">
        <v>98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96</v>
      </c>
      <c r="R32" s="48" t="s">
        <v>2</v>
      </c>
      <c r="S32" s="38" t="s">
        <v>221</v>
      </c>
      <c r="T32" s="40" t="s">
        <v>222</v>
      </c>
    </row>
    <row r="33" spans="1:20" ht="24.95" customHeight="1" x14ac:dyDescent="0.25">
      <c r="A33" s="17">
        <v>12</v>
      </c>
      <c r="B33" s="103" t="s">
        <v>199</v>
      </c>
      <c r="C33" s="45">
        <v>2</v>
      </c>
      <c r="D33" s="15">
        <f t="shared" ref="D33" si="9">(J33+K33+M33+N33)*C33/F33</f>
        <v>0.33333333333333331</v>
      </c>
      <c r="E33" s="14">
        <f t="shared" ref="E33" si="10">(I33-K33+L33-N33+O33)*C33/F33</f>
        <v>0.83333333333333337</v>
      </c>
      <c r="F33" s="13">
        <f t="shared" ref="F33" si="11">G33+H33</f>
        <v>60</v>
      </c>
      <c r="G33" s="64">
        <v>25</v>
      </c>
      <c r="H33" s="12">
        <f t="shared" ref="H33" si="12">I33+L33+O33</f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96</v>
      </c>
      <c r="R33" s="48" t="s">
        <v>2</v>
      </c>
      <c r="S33" s="99" t="s">
        <v>269</v>
      </c>
      <c r="T33" s="100" t="s">
        <v>250</v>
      </c>
    </row>
    <row r="34" spans="1:20" ht="24.95" customHeight="1" x14ac:dyDescent="0.25">
      <c r="A34" s="17">
        <v>11</v>
      </c>
      <c r="B34" s="44" t="s">
        <v>95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38" t="s">
        <v>94</v>
      </c>
      <c r="T34" s="40" t="s">
        <v>223</v>
      </c>
    </row>
    <row r="35" spans="1:20" ht="24.95" customHeight="1" x14ac:dyDescent="0.25">
      <c r="A35" s="17">
        <v>12</v>
      </c>
      <c r="B35" s="44" t="s">
        <v>93</v>
      </c>
      <c r="C35" s="45">
        <v>2</v>
      </c>
      <c r="D35" s="15">
        <f t="shared" si="5"/>
        <v>0</v>
      </c>
      <c r="E35" s="14">
        <f t="shared" si="6"/>
        <v>1.2962962962962963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50"/>
      <c r="K35" s="51"/>
      <c r="L35" s="55">
        <v>15</v>
      </c>
      <c r="M35" s="51"/>
      <c r="N35" s="51"/>
      <c r="O35" s="51"/>
      <c r="P35" s="51"/>
      <c r="Q35" s="56"/>
      <c r="R35" s="48" t="s">
        <v>2</v>
      </c>
      <c r="S35" s="38" t="s">
        <v>92</v>
      </c>
      <c r="T35" s="40" t="s">
        <v>91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38" t="s">
        <v>16</v>
      </c>
      <c r="T36" s="40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39"/>
      <c r="T38" s="41" t="s">
        <v>224</v>
      </c>
    </row>
    <row r="39" spans="1:20" ht="24.95" customHeight="1" thickBot="1" x14ac:dyDescent="0.3">
      <c r="A39" s="136" t="s">
        <v>225</v>
      </c>
      <c r="B39" s="137"/>
      <c r="C39" s="42">
        <f t="shared" ref="C39:P39" si="13">SUM(C23:C38)</f>
        <v>33</v>
      </c>
      <c r="D39" s="6">
        <f t="shared" si="13"/>
        <v>2.4888888888888889</v>
      </c>
      <c r="E39" s="6">
        <f t="shared" si="13"/>
        <v>18.773333333333333</v>
      </c>
      <c r="F39" s="42">
        <f t="shared" si="13"/>
        <v>909</v>
      </c>
      <c r="G39" s="42">
        <f t="shared" si="13"/>
        <v>319</v>
      </c>
      <c r="H39" s="42">
        <f t="shared" si="13"/>
        <v>590</v>
      </c>
      <c r="I39" s="42">
        <f t="shared" si="13"/>
        <v>159</v>
      </c>
      <c r="J39" s="42">
        <f t="shared" si="13"/>
        <v>0</v>
      </c>
      <c r="K39" s="42">
        <f t="shared" si="13"/>
        <v>59</v>
      </c>
      <c r="L39" s="42">
        <f t="shared" si="13"/>
        <v>111</v>
      </c>
      <c r="M39" s="42">
        <f t="shared" si="13"/>
        <v>0</v>
      </c>
      <c r="N39" s="42">
        <f t="shared" si="13"/>
        <v>8</v>
      </c>
      <c r="O39" s="42">
        <f t="shared" si="13"/>
        <v>320</v>
      </c>
      <c r="P39" s="42">
        <f t="shared" si="13"/>
        <v>0</v>
      </c>
      <c r="Q39" s="5"/>
      <c r="R39" s="4"/>
      <c r="S39" s="3"/>
      <c r="T39" s="2"/>
    </row>
    <row r="40" spans="1:20" ht="24.95" customHeight="1" thickBot="1" x14ac:dyDescent="0.3">
      <c r="A40" s="136" t="s">
        <v>90</v>
      </c>
      <c r="B40" s="137"/>
      <c r="C40" s="42">
        <f t="shared" ref="C40:P40" si="14">C22+C39</f>
        <v>59</v>
      </c>
      <c r="D40" s="6">
        <f t="shared" si="14"/>
        <v>5.9688888888888894</v>
      </c>
      <c r="E40" s="6">
        <f t="shared" si="14"/>
        <v>32.013333333333335</v>
      </c>
      <c r="F40" s="42">
        <f t="shared" si="14"/>
        <v>1599</v>
      </c>
      <c r="G40" s="42">
        <f t="shared" si="14"/>
        <v>615</v>
      </c>
      <c r="H40" s="42">
        <f t="shared" si="14"/>
        <v>984</v>
      </c>
      <c r="I40" s="42">
        <f t="shared" si="14"/>
        <v>279</v>
      </c>
      <c r="J40" s="42">
        <f t="shared" si="14"/>
        <v>29</v>
      </c>
      <c r="K40" s="42">
        <f t="shared" si="14"/>
        <v>85</v>
      </c>
      <c r="L40" s="42">
        <f t="shared" si="14"/>
        <v>254</v>
      </c>
      <c r="M40" s="42">
        <f t="shared" si="14"/>
        <v>20</v>
      </c>
      <c r="N40" s="42">
        <f t="shared" si="14"/>
        <v>20</v>
      </c>
      <c r="O40" s="42">
        <f t="shared" si="14"/>
        <v>451</v>
      </c>
      <c r="P40" s="42">
        <f t="shared" si="14"/>
        <v>0</v>
      </c>
      <c r="Q40" s="5"/>
      <c r="R40" s="4"/>
      <c r="S40" s="3"/>
      <c r="T4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opLeftCell="A19" workbookViewId="0">
      <selection activeCell="G40" sqref="G4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170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5" t="s">
        <v>88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ht="30.75" customHeight="1" x14ac:dyDescent="0.25">
      <c r="A4" s="158" t="s">
        <v>158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 t="s">
        <v>157</v>
      </c>
      <c r="M4" s="159"/>
      <c r="N4" s="159"/>
      <c r="O4" s="159"/>
      <c r="P4" s="159"/>
      <c r="Q4" s="159"/>
      <c r="R4" s="146" t="s">
        <v>183</v>
      </c>
      <c r="S4" s="147"/>
      <c r="T4" s="148"/>
    </row>
    <row r="5" spans="1:20" ht="30" customHeight="1" thickBot="1" x14ac:dyDescent="0.3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 t="s">
        <v>84</v>
      </c>
      <c r="M5" s="145"/>
      <c r="N5" s="145"/>
      <c r="O5" s="145"/>
      <c r="P5" s="145"/>
      <c r="Q5" s="145"/>
      <c r="R5" s="164" t="s">
        <v>83</v>
      </c>
      <c r="S5" s="165"/>
      <c r="T5" s="166"/>
    </row>
    <row r="6" spans="1:20" ht="15.75" customHeight="1" x14ac:dyDescent="0.25">
      <c r="A6" s="149" t="s">
        <v>82</v>
      </c>
      <c r="B6" s="152" t="s">
        <v>81</v>
      </c>
      <c r="C6" s="130" t="s">
        <v>74</v>
      </c>
      <c r="D6" s="131"/>
      <c r="E6" s="132"/>
      <c r="F6" s="105" t="s">
        <v>80</v>
      </c>
      <c r="G6" s="105" t="s">
        <v>79</v>
      </c>
      <c r="H6" s="127" t="s">
        <v>78</v>
      </c>
      <c r="I6" s="128"/>
      <c r="J6" s="128"/>
      <c r="K6" s="128"/>
      <c r="L6" s="128"/>
      <c r="M6" s="128"/>
      <c r="N6" s="128"/>
      <c r="O6" s="128"/>
      <c r="P6" s="128"/>
      <c r="Q6" s="129"/>
      <c r="R6" s="108" t="s">
        <v>77</v>
      </c>
      <c r="S6" s="167" t="s">
        <v>76</v>
      </c>
      <c r="T6" s="170" t="s">
        <v>75</v>
      </c>
    </row>
    <row r="7" spans="1:20" ht="36" customHeight="1" x14ac:dyDescent="0.25">
      <c r="A7" s="150"/>
      <c r="B7" s="153"/>
      <c r="C7" s="133" t="s">
        <v>74</v>
      </c>
      <c r="D7" s="125" t="s">
        <v>73</v>
      </c>
      <c r="E7" s="123" t="s">
        <v>72</v>
      </c>
      <c r="F7" s="106"/>
      <c r="G7" s="106"/>
      <c r="H7" s="160" t="s">
        <v>71</v>
      </c>
      <c r="I7" s="135" t="s">
        <v>70</v>
      </c>
      <c r="J7" s="135"/>
      <c r="K7" s="135"/>
      <c r="L7" s="173" t="s">
        <v>69</v>
      </c>
      <c r="M7" s="174"/>
      <c r="N7" s="175"/>
      <c r="O7" s="180" t="s">
        <v>68</v>
      </c>
      <c r="P7" s="180"/>
      <c r="Q7" s="181"/>
      <c r="R7" s="109"/>
      <c r="S7" s="168"/>
      <c r="T7" s="171"/>
    </row>
    <row r="8" spans="1:20" s="18" customFormat="1" ht="42" customHeight="1" thickBot="1" x14ac:dyDescent="0.3">
      <c r="A8" s="151"/>
      <c r="B8" s="154"/>
      <c r="C8" s="134"/>
      <c r="D8" s="126"/>
      <c r="E8" s="124"/>
      <c r="F8" s="107"/>
      <c r="G8" s="107"/>
      <c r="H8" s="161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0"/>
      <c r="S8" s="169"/>
      <c r="T8" s="172"/>
    </row>
    <row r="9" spans="1:20" s="23" customFormat="1" ht="15" customHeight="1" x14ac:dyDescent="0.25">
      <c r="A9" s="113">
        <v>1</v>
      </c>
      <c r="B9" s="115">
        <v>2</v>
      </c>
      <c r="C9" s="117">
        <v>3</v>
      </c>
      <c r="D9" s="37">
        <v>4</v>
      </c>
      <c r="E9" s="24">
        <v>5</v>
      </c>
      <c r="F9" s="36">
        <v>6</v>
      </c>
      <c r="G9" s="119">
        <v>7</v>
      </c>
      <c r="H9" s="35">
        <v>8</v>
      </c>
      <c r="I9" s="121">
        <v>9</v>
      </c>
      <c r="J9" s="111">
        <v>10</v>
      </c>
      <c r="K9" s="121">
        <v>11</v>
      </c>
      <c r="L9" s="121">
        <v>12</v>
      </c>
      <c r="M9" s="111">
        <v>13</v>
      </c>
      <c r="N9" s="121">
        <v>14</v>
      </c>
      <c r="O9" s="121">
        <v>15</v>
      </c>
      <c r="P9" s="121">
        <v>16</v>
      </c>
      <c r="Q9" s="162">
        <v>17</v>
      </c>
      <c r="R9" s="176">
        <v>18</v>
      </c>
      <c r="S9" s="178">
        <v>19</v>
      </c>
      <c r="T9" s="162">
        <v>20</v>
      </c>
    </row>
    <row r="10" spans="1:20" s="18" customFormat="1" ht="43.5" customHeight="1" thickBot="1" x14ac:dyDescent="0.3">
      <c r="A10" s="114"/>
      <c r="B10" s="116"/>
      <c r="C10" s="118"/>
      <c r="D10" s="22" t="s">
        <v>60</v>
      </c>
      <c r="E10" s="21" t="s">
        <v>59</v>
      </c>
      <c r="F10" s="20" t="s">
        <v>58</v>
      </c>
      <c r="G10" s="120"/>
      <c r="H10" s="19" t="s">
        <v>57</v>
      </c>
      <c r="I10" s="122"/>
      <c r="J10" s="112"/>
      <c r="K10" s="122"/>
      <c r="L10" s="122"/>
      <c r="M10" s="112"/>
      <c r="N10" s="122"/>
      <c r="O10" s="122"/>
      <c r="P10" s="122"/>
      <c r="Q10" s="163"/>
      <c r="R10" s="177"/>
      <c r="S10" s="179"/>
      <c r="T10" s="163"/>
    </row>
    <row r="11" spans="1:20" s="18" customFormat="1" ht="24.95" customHeight="1" x14ac:dyDescent="0.25">
      <c r="A11" s="73">
        <v>1</v>
      </c>
      <c r="B11" s="16" t="s">
        <v>156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227</v>
      </c>
      <c r="T11" s="7" t="s">
        <v>155</v>
      </c>
    </row>
    <row r="12" spans="1:20" s="18" customFormat="1" ht="24.95" customHeight="1" x14ac:dyDescent="0.25">
      <c r="A12" s="73">
        <v>2</v>
      </c>
      <c r="B12" s="44" t="s">
        <v>228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151</v>
      </c>
      <c r="T12" s="40" t="s">
        <v>150</v>
      </c>
    </row>
    <row r="13" spans="1:20" s="18" customFormat="1" ht="24.95" customHeight="1" x14ac:dyDescent="0.25">
      <c r="A13" s="74">
        <v>3</v>
      </c>
      <c r="B13" s="44" t="s">
        <v>229</v>
      </c>
      <c r="C13" s="45">
        <v>3</v>
      </c>
      <c r="D13" s="15">
        <f t="shared" si="0"/>
        <v>0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47"/>
      <c r="K13" s="47"/>
      <c r="L13" s="47">
        <v>15</v>
      </c>
      <c r="M13" s="47"/>
      <c r="N13" s="47"/>
      <c r="O13" s="47">
        <v>20</v>
      </c>
      <c r="P13" s="47"/>
      <c r="Q13" s="28" t="s">
        <v>96</v>
      </c>
      <c r="R13" s="48" t="s">
        <v>23</v>
      </c>
      <c r="S13" s="38" t="s">
        <v>230</v>
      </c>
      <c r="T13" s="40" t="s">
        <v>202</v>
      </c>
    </row>
    <row r="14" spans="1:20" s="18" customFormat="1" ht="24.95" customHeight="1" x14ac:dyDescent="0.25">
      <c r="A14" s="73">
        <v>4</v>
      </c>
      <c r="B14" s="44" t="s">
        <v>145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144</v>
      </c>
      <c r="T14" s="40" t="s">
        <v>231</v>
      </c>
    </row>
    <row r="15" spans="1:20" s="18" customFormat="1" ht="24.95" customHeight="1" x14ac:dyDescent="0.25">
      <c r="A15" s="74">
        <v>5</v>
      </c>
      <c r="B15" s="44" t="s">
        <v>143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142</v>
      </c>
      <c r="T15" s="40" t="s">
        <v>141</v>
      </c>
    </row>
    <row r="16" spans="1:20" s="18" customFormat="1" ht="24.95" customHeight="1" x14ac:dyDescent="0.25">
      <c r="A16" s="73">
        <v>6</v>
      </c>
      <c r="B16" s="44" t="s">
        <v>140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232</v>
      </c>
      <c r="T16" s="40" t="s">
        <v>139</v>
      </c>
    </row>
    <row r="17" spans="1:20" s="18" customFormat="1" ht="24.95" customHeight="1" x14ac:dyDescent="0.25">
      <c r="A17" s="74">
        <v>7</v>
      </c>
      <c r="B17" s="44" t="s">
        <v>130</v>
      </c>
      <c r="C17" s="45">
        <v>3</v>
      </c>
      <c r="D17" s="15">
        <f t="shared" si="0"/>
        <v>0</v>
      </c>
      <c r="E17" s="14">
        <f t="shared" si="1"/>
        <v>1.8518518518518519</v>
      </c>
      <c r="F17" s="13">
        <f t="shared" si="2"/>
        <v>81</v>
      </c>
      <c r="G17" s="46">
        <v>31</v>
      </c>
      <c r="H17" s="12">
        <f t="shared" si="3"/>
        <v>50</v>
      </c>
      <c r="I17" s="47">
        <v>11</v>
      </c>
      <c r="J17" s="47"/>
      <c r="K17" s="47"/>
      <c r="L17" s="47"/>
      <c r="M17" s="47"/>
      <c r="N17" s="47"/>
      <c r="O17" s="47">
        <v>39</v>
      </c>
      <c r="P17" s="47"/>
      <c r="Q17" s="28" t="s">
        <v>17</v>
      </c>
      <c r="R17" s="48" t="s">
        <v>2</v>
      </c>
      <c r="S17" s="38" t="s">
        <v>129</v>
      </c>
      <c r="T17" s="40" t="s">
        <v>233</v>
      </c>
    </row>
    <row r="18" spans="1:20" s="18" customFormat="1" ht="24.95" customHeight="1" x14ac:dyDescent="0.25">
      <c r="A18" s="73">
        <v>8</v>
      </c>
      <c r="B18" s="44" t="s">
        <v>128</v>
      </c>
      <c r="C18" s="45">
        <v>1</v>
      </c>
      <c r="D18" s="15">
        <f t="shared" si="0"/>
        <v>0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47"/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221</v>
      </c>
      <c r="T18" s="40" t="s">
        <v>234</v>
      </c>
    </row>
    <row r="19" spans="1:20" ht="24.95" customHeight="1" x14ac:dyDescent="0.25">
      <c r="A19" s="17">
        <v>9</v>
      </c>
      <c r="B19" s="103" t="s">
        <v>284</v>
      </c>
      <c r="C19" s="89">
        <v>2</v>
      </c>
      <c r="D19" s="15">
        <f t="shared" si="0"/>
        <v>0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47"/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7" t="s">
        <v>191</v>
      </c>
      <c r="T19" s="98" t="s">
        <v>285</v>
      </c>
    </row>
    <row r="20" spans="1:20" ht="24.95" customHeight="1" x14ac:dyDescent="0.25">
      <c r="A20" s="74">
        <v>10</v>
      </c>
      <c r="B20" s="44" t="s">
        <v>161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7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235</v>
      </c>
      <c r="T20" s="40" t="s">
        <v>236</v>
      </c>
    </row>
    <row r="21" spans="1:20" ht="24.95" customHeight="1" x14ac:dyDescent="0.25">
      <c r="A21" s="74">
        <v>11</v>
      </c>
      <c r="B21" s="44" t="s">
        <v>125</v>
      </c>
      <c r="C21" s="65">
        <v>3</v>
      </c>
      <c r="D21" s="15">
        <f t="shared" si="0"/>
        <v>0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76"/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237</v>
      </c>
      <c r="T21" s="40" t="s">
        <v>124</v>
      </c>
    </row>
    <row r="22" spans="1:20" ht="24.95" customHeight="1" x14ac:dyDescent="0.25">
      <c r="A22" s="73">
        <v>12</v>
      </c>
      <c r="B22" s="102" t="s">
        <v>276</v>
      </c>
      <c r="C22" s="79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0">
        <v>25</v>
      </c>
      <c r="H22" s="12">
        <f t="shared" si="3"/>
        <v>25</v>
      </c>
      <c r="I22" s="81">
        <v>5</v>
      </c>
      <c r="J22" s="82"/>
      <c r="K22" s="82"/>
      <c r="L22" s="81">
        <v>10</v>
      </c>
      <c r="M22" s="82"/>
      <c r="N22" s="82"/>
      <c r="O22" s="81">
        <v>10</v>
      </c>
      <c r="P22" s="82"/>
      <c r="Q22" s="83" t="s">
        <v>12</v>
      </c>
      <c r="R22" s="72" t="s">
        <v>2</v>
      </c>
      <c r="S22" s="39" t="s">
        <v>237</v>
      </c>
      <c r="T22" s="41" t="s">
        <v>277</v>
      </c>
    </row>
    <row r="23" spans="1:20" ht="24.95" customHeight="1" thickBot="1" x14ac:dyDescent="0.3">
      <c r="A23" s="73">
        <v>13</v>
      </c>
      <c r="B23" s="68" t="s">
        <v>194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4">
        <v>19</v>
      </c>
      <c r="H23" s="12">
        <f t="shared" si="3"/>
        <v>35</v>
      </c>
      <c r="I23" s="71">
        <v>10</v>
      </c>
      <c r="J23" s="85"/>
      <c r="K23" s="86"/>
      <c r="L23" s="71">
        <v>10</v>
      </c>
      <c r="M23" s="86"/>
      <c r="N23" s="86"/>
      <c r="O23" s="71">
        <v>15</v>
      </c>
      <c r="P23" s="86"/>
      <c r="Q23" s="87" t="s">
        <v>12</v>
      </c>
      <c r="R23" s="72" t="s">
        <v>2</v>
      </c>
      <c r="S23" s="39" t="s">
        <v>238</v>
      </c>
      <c r="T23" s="41" t="s">
        <v>239</v>
      </c>
    </row>
    <row r="24" spans="1:20" ht="26.85" customHeight="1" thickBot="1" x14ac:dyDescent="0.3">
      <c r="A24" s="136" t="s">
        <v>240</v>
      </c>
      <c r="B24" s="137"/>
      <c r="C24" s="42">
        <f t="shared" ref="C24:P24" si="4">SUM(C11:C23)</f>
        <v>26</v>
      </c>
      <c r="D24" s="6">
        <f t="shared" si="4"/>
        <v>0.5</v>
      </c>
      <c r="E24" s="6">
        <f t="shared" si="4"/>
        <v>14.962962962962964</v>
      </c>
      <c r="F24" s="42">
        <f t="shared" si="4"/>
        <v>697</v>
      </c>
      <c r="G24" s="42">
        <f t="shared" si="4"/>
        <v>279</v>
      </c>
      <c r="H24" s="42">
        <f t="shared" si="4"/>
        <v>418</v>
      </c>
      <c r="I24" s="42">
        <f t="shared" si="4"/>
        <v>159</v>
      </c>
      <c r="J24" s="42">
        <f t="shared" si="4"/>
        <v>0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154</v>
      </c>
      <c r="C25" s="45">
        <v>3</v>
      </c>
      <c r="D25" s="15">
        <f t="shared" ref="D25:D36" si="5">(J25+K25+M25+N25)*C25/F25</f>
        <v>0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47"/>
      <c r="K25" s="47"/>
      <c r="L25" s="47">
        <v>5</v>
      </c>
      <c r="M25" s="47"/>
      <c r="N25" s="47"/>
      <c r="O25" s="47">
        <v>15</v>
      </c>
      <c r="P25" s="47"/>
      <c r="Q25" s="28" t="s">
        <v>96</v>
      </c>
      <c r="R25" s="48" t="s">
        <v>23</v>
      </c>
      <c r="S25" s="38" t="s">
        <v>241</v>
      </c>
      <c r="T25" s="40" t="s">
        <v>153</v>
      </c>
    </row>
    <row r="26" spans="1:20" ht="24.95" customHeight="1" x14ac:dyDescent="0.25">
      <c r="A26" s="74">
        <v>2</v>
      </c>
      <c r="B26" s="44" t="s">
        <v>152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96</v>
      </c>
      <c r="R26" s="48" t="s">
        <v>23</v>
      </c>
      <c r="S26" s="38" t="s">
        <v>135</v>
      </c>
      <c r="T26" s="40" t="s">
        <v>134</v>
      </c>
    </row>
    <row r="27" spans="1:20" ht="24.95" customHeight="1" x14ac:dyDescent="0.25">
      <c r="A27" s="74">
        <v>3</v>
      </c>
      <c r="B27" s="44" t="s">
        <v>147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96</v>
      </c>
      <c r="R27" s="53" t="s">
        <v>23</v>
      </c>
      <c r="S27" s="38" t="s">
        <v>146</v>
      </c>
      <c r="T27" s="40" t="s">
        <v>243</v>
      </c>
    </row>
    <row r="28" spans="1:20" ht="24.95" customHeight="1" x14ac:dyDescent="0.25">
      <c r="A28" s="73">
        <v>4</v>
      </c>
      <c r="B28" s="49" t="s">
        <v>138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8">
        <v>5</v>
      </c>
      <c r="L28" s="55">
        <v>6</v>
      </c>
      <c r="M28" s="77"/>
      <c r="N28" s="88">
        <v>6</v>
      </c>
      <c r="O28" s="55">
        <v>4</v>
      </c>
      <c r="P28" s="77"/>
      <c r="Q28" s="52" t="s">
        <v>12</v>
      </c>
      <c r="R28" s="53" t="s">
        <v>2</v>
      </c>
      <c r="S28" s="38" t="s">
        <v>137</v>
      </c>
      <c r="T28" s="40" t="s">
        <v>244</v>
      </c>
    </row>
    <row r="29" spans="1:20" ht="24.95" customHeight="1" x14ac:dyDescent="0.25">
      <c r="A29" s="74">
        <v>5</v>
      </c>
      <c r="B29" s="44" t="s">
        <v>136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96</v>
      </c>
      <c r="R29" s="53" t="s">
        <v>2</v>
      </c>
      <c r="S29" s="38" t="s">
        <v>245</v>
      </c>
      <c r="T29" s="40" t="s">
        <v>134</v>
      </c>
    </row>
    <row r="30" spans="1:20" ht="24.95" customHeight="1" x14ac:dyDescent="0.25">
      <c r="A30" s="73">
        <v>6</v>
      </c>
      <c r="B30" s="44" t="s">
        <v>133</v>
      </c>
      <c r="C30" s="45">
        <v>1</v>
      </c>
      <c r="D30" s="15">
        <f t="shared" si="5"/>
        <v>0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47"/>
      <c r="K30" s="47"/>
      <c r="L30" s="47">
        <v>5</v>
      </c>
      <c r="M30" s="47"/>
      <c r="N30" s="47"/>
      <c r="O30" s="47">
        <v>5</v>
      </c>
      <c r="P30" s="47"/>
      <c r="Q30" s="28" t="s">
        <v>96</v>
      </c>
      <c r="R30" s="48" t="s">
        <v>2</v>
      </c>
      <c r="S30" s="38" t="s">
        <v>132</v>
      </c>
      <c r="T30" s="40" t="s">
        <v>246</v>
      </c>
    </row>
    <row r="31" spans="1:20" ht="24.95" customHeight="1" x14ac:dyDescent="0.25">
      <c r="A31" s="74">
        <v>7</v>
      </c>
      <c r="B31" s="44" t="s">
        <v>247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28" t="s">
        <v>96</v>
      </c>
      <c r="R31" s="48" t="s">
        <v>2</v>
      </c>
      <c r="S31" s="38" t="s">
        <v>131</v>
      </c>
      <c r="T31" s="40" t="s">
        <v>248</v>
      </c>
    </row>
    <row r="32" spans="1:20" ht="24.95" customHeight="1" x14ac:dyDescent="0.25">
      <c r="A32" s="73">
        <v>8</v>
      </c>
      <c r="B32" s="44" t="s">
        <v>130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28" t="s">
        <v>96</v>
      </c>
      <c r="R32" s="48" t="s">
        <v>2</v>
      </c>
      <c r="S32" s="38" t="s">
        <v>129</v>
      </c>
      <c r="T32" s="40" t="s">
        <v>233</v>
      </c>
    </row>
    <row r="33" spans="1:20" ht="24.95" customHeight="1" x14ac:dyDescent="0.25">
      <c r="A33" s="17">
        <v>9</v>
      </c>
      <c r="B33" s="44" t="s">
        <v>128</v>
      </c>
      <c r="C33" s="45">
        <v>4</v>
      </c>
      <c r="D33" s="15">
        <f t="shared" si="5"/>
        <v>0</v>
      </c>
      <c r="E33" s="14">
        <f t="shared" si="6"/>
        <v>2.6923076923076925</v>
      </c>
      <c r="F33" s="13">
        <f t="shared" si="7"/>
        <v>104</v>
      </c>
      <c r="G33" s="46">
        <v>34</v>
      </c>
      <c r="H33" s="12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28" t="s">
        <v>96</v>
      </c>
      <c r="R33" s="48" t="s">
        <v>2</v>
      </c>
      <c r="S33" s="38" t="s">
        <v>221</v>
      </c>
      <c r="T33" s="40" t="s">
        <v>234</v>
      </c>
    </row>
    <row r="34" spans="1:20" ht="24.95" customHeight="1" x14ac:dyDescent="0.25">
      <c r="A34" s="17">
        <v>10</v>
      </c>
      <c r="B34" s="103" t="s">
        <v>284</v>
      </c>
      <c r="C34" s="89">
        <v>3</v>
      </c>
      <c r="D34" s="15">
        <f t="shared" si="5"/>
        <v>0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47"/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191</v>
      </c>
      <c r="T34" s="40" t="s">
        <v>249</v>
      </c>
    </row>
    <row r="35" spans="1:20" ht="24.95" customHeight="1" x14ac:dyDescent="0.25">
      <c r="A35" s="17">
        <v>11</v>
      </c>
      <c r="B35" s="44" t="s">
        <v>161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96</v>
      </c>
      <c r="R35" s="48" t="s">
        <v>2</v>
      </c>
      <c r="S35" s="38" t="s">
        <v>235</v>
      </c>
      <c r="T35" s="40" t="s">
        <v>236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0"/>
      <c r="H36" s="12">
        <f t="shared" si="8"/>
        <v>120</v>
      </c>
      <c r="I36" s="91"/>
      <c r="J36" s="91"/>
      <c r="K36" s="91"/>
      <c r="L36" s="91"/>
      <c r="M36" s="91"/>
      <c r="N36" s="91"/>
      <c r="O36" s="61">
        <v>120</v>
      </c>
      <c r="P36" s="91"/>
      <c r="Q36" s="92"/>
      <c r="R36" s="63" t="s">
        <v>2</v>
      </c>
      <c r="S36" s="93"/>
      <c r="T36" s="41" t="s">
        <v>123</v>
      </c>
    </row>
    <row r="37" spans="1:20" ht="24.95" customHeight="1" thickBot="1" x14ac:dyDescent="0.3">
      <c r="A37" s="136" t="s">
        <v>251</v>
      </c>
      <c r="B37" s="137"/>
      <c r="C37" s="42">
        <f t="shared" ref="C37:P37" si="9">SUM(C25:C36)</f>
        <v>35</v>
      </c>
      <c r="D37" s="6">
        <f t="shared" si="9"/>
        <v>0.36666666666666664</v>
      </c>
      <c r="E37" s="6">
        <f t="shared" si="9"/>
        <v>22.274799274799278</v>
      </c>
      <c r="F37" s="42">
        <f t="shared" si="9"/>
        <v>960</v>
      </c>
      <c r="G37" s="42">
        <f t="shared" si="9"/>
        <v>335</v>
      </c>
      <c r="H37" s="42">
        <f t="shared" si="9"/>
        <v>625</v>
      </c>
      <c r="I37" s="42">
        <f t="shared" si="9"/>
        <v>101</v>
      </c>
      <c r="J37" s="42">
        <f t="shared" si="9"/>
        <v>0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36" t="s">
        <v>122</v>
      </c>
      <c r="B38" s="137"/>
      <c r="C38" s="42">
        <f t="shared" ref="C38:P38" si="10">C24+C37</f>
        <v>61</v>
      </c>
      <c r="D38" s="6">
        <f t="shared" si="10"/>
        <v>0.8666666666666667</v>
      </c>
      <c r="E38" s="6">
        <f t="shared" si="10"/>
        <v>37.23776223776224</v>
      </c>
      <c r="F38" s="42">
        <f t="shared" si="10"/>
        <v>1657</v>
      </c>
      <c r="G38" s="42">
        <f t="shared" si="10"/>
        <v>614</v>
      </c>
      <c r="H38" s="42">
        <f t="shared" si="10"/>
        <v>1043</v>
      </c>
      <c r="I38" s="42">
        <f t="shared" si="10"/>
        <v>260</v>
      </c>
      <c r="J38" s="42">
        <f t="shared" si="10"/>
        <v>0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Normal="100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180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5" t="s">
        <v>88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ht="30.75" customHeight="1" x14ac:dyDescent="0.25">
      <c r="A4" s="158" t="s">
        <v>169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 t="s">
        <v>168</v>
      </c>
      <c r="M4" s="159"/>
      <c r="N4" s="159"/>
      <c r="O4" s="159"/>
      <c r="P4" s="159"/>
      <c r="Q4" s="159"/>
      <c r="R4" s="146" t="s">
        <v>183</v>
      </c>
      <c r="S4" s="147"/>
      <c r="T4" s="148"/>
    </row>
    <row r="5" spans="1:20" ht="30" customHeight="1" thickBot="1" x14ac:dyDescent="0.3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 t="s">
        <v>84</v>
      </c>
      <c r="M5" s="145"/>
      <c r="N5" s="145"/>
      <c r="O5" s="145"/>
      <c r="P5" s="145"/>
      <c r="Q5" s="145"/>
      <c r="R5" s="164" t="s">
        <v>83</v>
      </c>
      <c r="S5" s="165"/>
      <c r="T5" s="166"/>
    </row>
    <row r="6" spans="1:20" ht="15.75" customHeight="1" x14ac:dyDescent="0.25">
      <c r="A6" s="149" t="s">
        <v>82</v>
      </c>
      <c r="B6" s="152" t="s">
        <v>81</v>
      </c>
      <c r="C6" s="130" t="s">
        <v>74</v>
      </c>
      <c r="D6" s="131"/>
      <c r="E6" s="132"/>
      <c r="F6" s="105" t="s">
        <v>80</v>
      </c>
      <c r="G6" s="105" t="s">
        <v>79</v>
      </c>
      <c r="H6" s="127" t="s">
        <v>78</v>
      </c>
      <c r="I6" s="128"/>
      <c r="J6" s="128"/>
      <c r="K6" s="128"/>
      <c r="L6" s="128"/>
      <c r="M6" s="128"/>
      <c r="N6" s="128"/>
      <c r="O6" s="128"/>
      <c r="P6" s="128"/>
      <c r="Q6" s="129"/>
      <c r="R6" s="108" t="s">
        <v>77</v>
      </c>
      <c r="S6" s="167" t="s">
        <v>76</v>
      </c>
      <c r="T6" s="170" t="s">
        <v>75</v>
      </c>
    </row>
    <row r="7" spans="1:20" ht="36" customHeight="1" x14ac:dyDescent="0.25">
      <c r="A7" s="150"/>
      <c r="B7" s="153"/>
      <c r="C7" s="133" t="s">
        <v>74</v>
      </c>
      <c r="D7" s="125" t="s">
        <v>73</v>
      </c>
      <c r="E7" s="123" t="s">
        <v>72</v>
      </c>
      <c r="F7" s="106"/>
      <c r="G7" s="106"/>
      <c r="H7" s="160" t="s">
        <v>71</v>
      </c>
      <c r="I7" s="135" t="s">
        <v>70</v>
      </c>
      <c r="J7" s="135"/>
      <c r="K7" s="135"/>
      <c r="L7" s="173" t="s">
        <v>69</v>
      </c>
      <c r="M7" s="174"/>
      <c r="N7" s="175"/>
      <c r="O7" s="180" t="s">
        <v>68</v>
      </c>
      <c r="P7" s="180"/>
      <c r="Q7" s="181"/>
      <c r="R7" s="109"/>
      <c r="S7" s="168"/>
      <c r="T7" s="171"/>
    </row>
    <row r="8" spans="1:20" s="18" customFormat="1" ht="42" customHeight="1" thickBot="1" x14ac:dyDescent="0.3">
      <c r="A8" s="151"/>
      <c r="B8" s="154"/>
      <c r="C8" s="134"/>
      <c r="D8" s="126"/>
      <c r="E8" s="124"/>
      <c r="F8" s="107"/>
      <c r="G8" s="107"/>
      <c r="H8" s="161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0"/>
      <c r="S8" s="169"/>
      <c r="T8" s="172"/>
    </row>
    <row r="9" spans="1:20" s="23" customFormat="1" ht="15" customHeight="1" x14ac:dyDescent="0.25">
      <c r="A9" s="113">
        <v>1</v>
      </c>
      <c r="B9" s="115">
        <v>2</v>
      </c>
      <c r="C9" s="117">
        <v>3</v>
      </c>
      <c r="D9" s="37">
        <v>4</v>
      </c>
      <c r="E9" s="24">
        <v>5</v>
      </c>
      <c r="F9" s="36">
        <v>6</v>
      </c>
      <c r="G9" s="119">
        <v>7</v>
      </c>
      <c r="H9" s="35">
        <v>8</v>
      </c>
      <c r="I9" s="121">
        <v>9</v>
      </c>
      <c r="J9" s="111">
        <v>10</v>
      </c>
      <c r="K9" s="121">
        <v>11</v>
      </c>
      <c r="L9" s="121">
        <v>12</v>
      </c>
      <c r="M9" s="111">
        <v>13</v>
      </c>
      <c r="N9" s="121">
        <v>14</v>
      </c>
      <c r="O9" s="121">
        <v>15</v>
      </c>
      <c r="P9" s="121">
        <v>16</v>
      </c>
      <c r="Q9" s="162">
        <v>17</v>
      </c>
      <c r="R9" s="176">
        <v>18</v>
      </c>
      <c r="S9" s="178">
        <v>19</v>
      </c>
      <c r="T9" s="162">
        <v>20</v>
      </c>
    </row>
    <row r="10" spans="1:20" s="18" customFormat="1" ht="43.5" customHeight="1" thickBot="1" x14ac:dyDescent="0.3">
      <c r="A10" s="114"/>
      <c r="B10" s="116"/>
      <c r="C10" s="118"/>
      <c r="D10" s="22" t="s">
        <v>60</v>
      </c>
      <c r="E10" s="21" t="s">
        <v>59</v>
      </c>
      <c r="F10" s="20" t="s">
        <v>58</v>
      </c>
      <c r="G10" s="120"/>
      <c r="H10" s="19" t="s">
        <v>57</v>
      </c>
      <c r="I10" s="122"/>
      <c r="J10" s="112"/>
      <c r="K10" s="122"/>
      <c r="L10" s="122"/>
      <c r="M10" s="112"/>
      <c r="N10" s="122"/>
      <c r="O10" s="122"/>
      <c r="P10" s="122"/>
      <c r="Q10" s="163"/>
      <c r="R10" s="177"/>
      <c r="S10" s="179"/>
      <c r="T10" s="163"/>
    </row>
    <row r="11" spans="1:20" s="18" customFormat="1" ht="24.95" customHeight="1" x14ac:dyDescent="0.25">
      <c r="A11" s="94">
        <v>1</v>
      </c>
      <c r="B11" s="95" t="s">
        <v>162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96</v>
      </c>
      <c r="R11" s="9" t="s">
        <v>2</v>
      </c>
      <c r="S11" s="8" t="s">
        <v>221</v>
      </c>
      <c r="T11" s="7" t="s">
        <v>252</v>
      </c>
    </row>
    <row r="12" spans="1:20" s="18" customFormat="1" ht="24.95" customHeight="1" x14ac:dyDescent="0.25">
      <c r="A12" s="94">
        <v>2</v>
      </c>
      <c r="B12" s="95" t="s">
        <v>167</v>
      </c>
      <c r="C12" s="12">
        <v>3</v>
      </c>
      <c r="D12" s="15">
        <f t="shared" ref="D12:D28" si="0">(J12+K12+M12+N12)*C12/F12</f>
        <v>3.3333333333333333E-2</v>
      </c>
      <c r="E12" s="14">
        <f t="shared" ref="E12:E28" si="1">((I12-K12)+(L12-N12)+O12)*C12/F12</f>
        <v>1.6333333333333333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1"/>
      <c r="K12" s="11"/>
      <c r="L12" s="11">
        <v>15</v>
      </c>
      <c r="M12" s="11"/>
      <c r="N12" s="11">
        <v>1</v>
      </c>
      <c r="O12" s="11">
        <v>20</v>
      </c>
      <c r="P12" s="11"/>
      <c r="Q12" s="10" t="s">
        <v>96</v>
      </c>
      <c r="R12" s="9" t="s">
        <v>23</v>
      </c>
      <c r="S12" s="8" t="s">
        <v>166</v>
      </c>
      <c r="T12" s="7" t="s">
        <v>165</v>
      </c>
    </row>
    <row r="13" spans="1:20" s="18" customFormat="1" ht="24.95" customHeight="1" x14ac:dyDescent="0.25">
      <c r="A13" s="94">
        <v>3</v>
      </c>
      <c r="B13" s="95" t="s">
        <v>273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253</v>
      </c>
      <c r="T13" s="7" t="s">
        <v>97</v>
      </c>
    </row>
    <row r="14" spans="1:20" s="18" customFormat="1" ht="24.95" customHeight="1" x14ac:dyDescent="0.25">
      <c r="A14" s="94">
        <v>4</v>
      </c>
      <c r="B14" s="95" t="s">
        <v>130</v>
      </c>
      <c r="C14" s="12">
        <v>7</v>
      </c>
      <c r="D14" s="15">
        <f t="shared" si="0"/>
        <v>0.9642857142857143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/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96</v>
      </c>
      <c r="R14" s="9" t="s">
        <v>2</v>
      </c>
      <c r="S14" s="8" t="s">
        <v>129</v>
      </c>
      <c r="T14" s="7" t="s">
        <v>254</v>
      </c>
    </row>
    <row r="15" spans="1:20" s="18" customFormat="1" ht="24.95" customHeight="1" x14ac:dyDescent="0.25">
      <c r="A15" s="94">
        <v>5</v>
      </c>
      <c r="B15" s="95" t="s">
        <v>128</v>
      </c>
      <c r="C15" s="12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127</v>
      </c>
      <c r="T15" s="7" t="s">
        <v>163</v>
      </c>
    </row>
    <row r="16" spans="1:20" s="18" customFormat="1" ht="24.95" customHeight="1" x14ac:dyDescent="0.25">
      <c r="A16" s="94">
        <v>6</v>
      </c>
      <c r="B16" s="95" t="s">
        <v>278</v>
      </c>
      <c r="C16" s="12">
        <v>2</v>
      </c>
      <c r="D16" s="15">
        <f t="shared" si="0"/>
        <v>0</v>
      </c>
      <c r="E16" s="14">
        <f t="shared" si="1"/>
        <v>1.1666666666666667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/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269</v>
      </c>
      <c r="T16" s="7" t="s">
        <v>250</v>
      </c>
    </row>
    <row r="17" spans="1:20" s="18" customFormat="1" ht="24.95" customHeight="1" x14ac:dyDescent="0.25">
      <c r="A17" s="94">
        <v>7</v>
      </c>
      <c r="B17" s="95" t="s">
        <v>125</v>
      </c>
      <c r="C17" s="12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96</v>
      </c>
      <c r="R17" s="9" t="s">
        <v>2</v>
      </c>
      <c r="S17" s="8" t="s">
        <v>237</v>
      </c>
      <c r="T17" s="7" t="s">
        <v>286</v>
      </c>
    </row>
    <row r="18" spans="1:20" s="18" customFormat="1" ht="24.95" customHeight="1" x14ac:dyDescent="0.25">
      <c r="A18" s="94">
        <v>8</v>
      </c>
      <c r="B18" s="95" t="s">
        <v>161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96</v>
      </c>
      <c r="R18" s="9" t="s">
        <v>2</v>
      </c>
      <c r="S18" s="8" t="s">
        <v>235</v>
      </c>
      <c r="T18" s="7" t="s">
        <v>236</v>
      </c>
    </row>
    <row r="19" spans="1:20" ht="24.95" customHeight="1" thickBot="1" x14ac:dyDescent="0.3">
      <c r="A19" s="94">
        <v>9</v>
      </c>
      <c r="B19" s="95" t="s">
        <v>164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204</v>
      </c>
      <c r="T19" s="7" t="s">
        <v>255</v>
      </c>
    </row>
    <row r="20" spans="1:20" ht="26.85" customHeight="1" thickBot="1" x14ac:dyDescent="0.3">
      <c r="A20" s="136" t="s">
        <v>256</v>
      </c>
      <c r="B20" s="137"/>
      <c r="C20" s="42">
        <f>SUM(C11:C19)</f>
        <v>28</v>
      </c>
      <c r="D20" s="6">
        <f t="shared" ref="D20:P20" si="4">SUM(D11:D19)</f>
        <v>0.99761904761904763</v>
      </c>
      <c r="E20" s="6">
        <f t="shared" si="4"/>
        <v>17.768275862068968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0</v>
      </c>
      <c r="K20" s="42">
        <f t="shared" si="4"/>
        <v>7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4">
        <v>1</v>
      </c>
      <c r="B21" s="95" t="s">
        <v>130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96</v>
      </c>
      <c r="R21" s="9" t="s">
        <v>2</v>
      </c>
      <c r="S21" s="8" t="s">
        <v>129</v>
      </c>
      <c r="T21" s="7" t="s">
        <v>254</v>
      </c>
    </row>
    <row r="22" spans="1:20" ht="24.95" customHeight="1" x14ac:dyDescent="0.25">
      <c r="A22" s="94">
        <v>2</v>
      </c>
      <c r="B22" s="95" t="s">
        <v>128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5">G22+H22</f>
        <v>100</v>
      </c>
      <c r="G22" s="13">
        <v>20</v>
      </c>
      <c r="H22" s="12">
        <f t="shared" ref="H22:H28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96</v>
      </c>
      <c r="R22" s="9" t="s">
        <v>2</v>
      </c>
      <c r="S22" s="8" t="s">
        <v>127</v>
      </c>
      <c r="T22" s="7" t="s">
        <v>163</v>
      </c>
    </row>
    <row r="23" spans="1:20" ht="24.95" customHeight="1" x14ac:dyDescent="0.25">
      <c r="A23" s="94">
        <v>3</v>
      </c>
      <c r="B23" s="95" t="s">
        <v>125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96</v>
      </c>
      <c r="R23" s="9" t="s">
        <v>2</v>
      </c>
      <c r="S23" s="8" t="s">
        <v>237</v>
      </c>
      <c r="T23" s="7" t="s">
        <v>286</v>
      </c>
    </row>
    <row r="24" spans="1:20" ht="24.95" customHeight="1" x14ac:dyDescent="0.25">
      <c r="A24" s="94">
        <v>4</v>
      </c>
      <c r="B24" s="95" t="s">
        <v>161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96</v>
      </c>
      <c r="R24" s="9" t="s">
        <v>2</v>
      </c>
      <c r="S24" s="8" t="s">
        <v>235</v>
      </c>
      <c r="T24" s="7" t="s">
        <v>236</v>
      </c>
    </row>
    <row r="25" spans="1:20" ht="24.95" customHeight="1" x14ac:dyDescent="0.25">
      <c r="A25" s="94">
        <v>5</v>
      </c>
      <c r="B25" s="95" t="s">
        <v>126</v>
      </c>
      <c r="C25" s="12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96</v>
      </c>
      <c r="R25" s="9" t="s">
        <v>23</v>
      </c>
      <c r="S25" s="8" t="s">
        <v>257</v>
      </c>
      <c r="T25" s="7" t="s">
        <v>258</v>
      </c>
    </row>
    <row r="26" spans="1:20" ht="24.95" customHeight="1" x14ac:dyDescent="0.25">
      <c r="A26" s="94">
        <v>6</v>
      </c>
      <c r="B26" s="104" t="s">
        <v>276</v>
      </c>
      <c r="C26" s="12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96</v>
      </c>
      <c r="R26" s="9" t="s">
        <v>2</v>
      </c>
      <c r="S26" s="8" t="s">
        <v>237</v>
      </c>
      <c r="T26" s="7" t="s">
        <v>259</v>
      </c>
    </row>
    <row r="27" spans="1:20" ht="24.95" customHeight="1" x14ac:dyDescent="0.25">
      <c r="A27" s="94">
        <v>7</v>
      </c>
      <c r="B27" s="95" t="s">
        <v>160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96</v>
      </c>
      <c r="R27" s="9" t="s">
        <v>2</v>
      </c>
      <c r="S27" s="8" t="s">
        <v>191</v>
      </c>
      <c r="T27" s="7" t="s">
        <v>260</v>
      </c>
    </row>
    <row r="28" spans="1:20" ht="24.95" customHeight="1" thickBot="1" x14ac:dyDescent="0.3">
      <c r="A28" s="94">
        <v>8</v>
      </c>
      <c r="B28" s="95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5"/>
        <v>120</v>
      </c>
      <c r="G28" s="13">
        <v>0</v>
      </c>
      <c r="H28" s="12">
        <f t="shared" si="6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172</v>
      </c>
    </row>
    <row r="29" spans="1:20" ht="24.95" customHeight="1" thickBot="1" x14ac:dyDescent="0.3">
      <c r="A29" s="136" t="s">
        <v>261</v>
      </c>
      <c r="B29" s="137"/>
      <c r="C29" s="42">
        <f>SUM(C21:C28)</f>
        <v>38</v>
      </c>
      <c r="D29" s="6">
        <f t="shared" ref="D29:P29" si="7">SUM(D21:D28)</f>
        <v>0</v>
      </c>
      <c r="E29" s="6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0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6" t="s">
        <v>159</v>
      </c>
      <c r="B30" s="137"/>
      <c r="C30" s="42">
        <f>C20+C29</f>
        <v>66</v>
      </c>
      <c r="D30" s="6">
        <f t="shared" ref="D30:P30" si="8">D20+D29</f>
        <v>0.99761904761904763</v>
      </c>
      <c r="E30" s="6">
        <f t="shared" si="8"/>
        <v>43.9038069976001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0</v>
      </c>
      <c r="K30" s="42">
        <f t="shared" si="8"/>
        <v>7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A10" workbookViewId="0">
      <selection activeCell="G32" sqref="G3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184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5" t="s">
        <v>88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ht="30.75" customHeight="1" x14ac:dyDescent="0.25">
      <c r="A4" s="158" t="s">
        <v>179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 t="s">
        <v>178</v>
      </c>
      <c r="M4" s="159"/>
      <c r="N4" s="159"/>
      <c r="O4" s="159"/>
      <c r="P4" s="159"/>
      <c r="Q4" s="159"/>
      <c r="R4" s="182" t="s">
        <v>183</v>
      </c>
      <c r="S4" s="183"/>
      <c r="T4" s="184"/>
    </row>
    <row r="5" spans="1:20" ht="30" customHeight="1" thickBot="1" x14ac:dyDescent="0.3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 t="s">
        <v>84</v>
      </c>
      <c r="M5" s="145"/>
      <c r="N5" s="145"/>
      <c r="O5" s="145"/>
      <c r="P5" s="145"/>
      <c r="Q5" s="145"/>
      <c r="R5" s="164" t="s">
        <v>83</v>
      </c>
      <c r="S5" s="165"/>
      <c r="T5" s="166"/>
    </row>
    <row r="6" spans="1:20" ht="15.75" customHeight="1" x14ac:dyDescent="0.25">
      <c r="A6" s="149" t="s">
        <v>82</v>
      </c>
      <c r="B6" s="152" t="s">
        <v>81</v>
      </c>
      <c r="C6" s="130" t="s">
        <v>74</v>
      </c>
      <c r="D6" s="131"/>
      <c r="E6" s="132"/>
      <c r="F6" s="105" t="s">
        <v>80</v>
      </c>
      <c r="G6" s="105" t="s">
        <v>79</v>
      </c>
      <c r="H6" s="127" t="s">
        <v>78</v>
      </c>
      <c r="I6" s="128"/>
      <c r="J6" s="128"/>
      <c r="K6" s="128"/>
      <c r="L6" s="128"/>
      <c r="M6" s="128"/>
      <c r="N6" s="128"/>
      <c r="O6" s="128"/>
      <c r="P6" s="128"/>
      <c r="Q6" s="129"/>
      <c r="R6" s="108" t="s">
        <v>77</v>
      </c>
      <c r="S6" s="167" t="s">
        <v>76</v>
      </c>
      <c r="T6" s="170" t="s">
        <v>75</v>
      </c>
    </row>
    <row r="7" spans="1:20" ht="36" customHeight="1" x14ac:dyDescent="0.25">
      <c r="A7" s="150"/>
      <c r="B7" s="153"/>
      <c r="C7" s="133" t="s">
        <v>74</v>
      </c>
      <c r="D7" s="125" t="s">
        <v>73</v>
      </c>
      <c r="E7" s="123" t="s">
        <v>72</v>
      </c>
      <c r="F7" s="106"/>
      <c r="G7" s="106"/>
      <c r="H7" s="160" t="s">
        <v>71</v>
      </c>
      <c r="I7" s="135" t="s">
        <v>70</v>
      </c>
      <c r="J7" s="135"/>
      <c r="K7" s="135"/>
      <c r="L7" s="173" t="s">
        <v>69</v>
      </c>
      <c r="M7" s="174"/>
      <c r="N7" s="175"/>
      <c r="O7" s="180" t="s">
        <v>68</v>
      </c>
      <c r="P7" s="180"/>
      <c r="Q7" s="181"/>
      <c r="R7" s="109"/>
      <c r="S7" s="168"/>
      <c r="T7" s="171"/>
    </row>
    <row r="8" spans="1:20" s="18" customFormat="1" ht="42" customHeight="1" thickBot="1" x14ac:dyDescent="0.3">
      <c r="A8" s="151"/>
      <c r="B8" s="154"/>
      <c r="C8" s="134"/>
      <c r="D8" s="126"/>
      <c r="E8" s="124"/>
      <c r="F8" s="107"/>
      <c r="G8" s="107"/>
      <c r="H8" s="161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0"/>
      <c r="S8" s="169"/>
      <c r="T8" s="172"/>
    </row>
    <row r="9" spans="1:20" s="23" customFormat="1" ht="15" customHeight="1" x14ac:dyDescent="0.25">
      <c r="A9" s="113">
        <v>1</v>
      </c>
      <c r="B9" s="115">
        <v>2</v>
      </c>
      <c r="C9" s="117">
        <v>3</v>
      </c>
      <c r="D9" s="37">
        <v>4</v>
      </c>
      <c r="E9" s="24">
        <v>5</v>
      </c>
      <c r="F9" s="36">
        <v>6</v>
      </c>
      <c r="G9" s="119">
        <v>7</v>
      </c>
      <c r="H9" s="35">
        <v>8</v>
      </c>
      <c r="I9" s="121">
        <v>9</v>
      </c>
      <c r="J9" s="111">
        <v>10</v>
      </c>
      <c r="K9" s="121">
        <v>11</v>
      </c>
      <c r="L9" s="121">
        <v>12</v>
      </c>
      <c r="M9" s="111">
        <v>13</v>
      </c>
      <c r="N9" s="121">
        <v>14</v>
      </c>
      <c r="O9" s="121">
        <v>15</v>
      </c>
      <c r="P9" s="121">
        <v>16</v>
      </c>
      <c r="Q9" s="162">
        <v>17</v>
      </c>
      <c r="R9" s="176">
        <v>18</v>
      </c>
      <c r="S9" s="178">
        <v>19</v>
      </c>
      <c r="T9" s="162">
        <v>20</v>
      </c>
    </row>
    <row r="10" spans="1:20" s="18" customFormat="1" ht="43.5" customHeight="1" thickBot="1" x14ac:dyDescent="0.3">
      <c r="A10" s="114"/>
      <c r="B10" s="116"/>
      <c r="C10" s="118"/>
      <c r="D10" s="22" t="s">
        <v>60</v>
      </c>
      <c r="E10" s="21" t="s">
        <v>59</v>
      </c>
      <c r="F10" s="20" t="s">
        <v>58</v>
      </c>
      <c r="G10" s="120"/>
      <c r="H10" s="19" t="s">
        <v>57</v>
      </c>
      <c r="I10" s="122"/>
      <c r="J10" s="112"/>
      <c r="K10" s="122"/>
      <c r="L10" s="122"/>
      <c r="M10" s="112"/>
      <c r="N10" s="122"/>
      <c r="O10" s="122"/>
      <c r="P10" s="122"/>
      <c r="Q10" s="163"/>
      <c r="R10" s="177"/>
      <c r="S10" s="179"/>
      <c r="T10" s="163"/>
    </row>
    <row r="11" spans="1:20" s="18" customFormat="1" ht="24.95" customHeight="1" x14ac:dyDescent="0.25">
      <c r="A11" s="17">
        <v>1</v>
      </c>
      <c r="B11" s="95" t="s">
        <v>130</v>
      </c>
      <c r="C11" s="12">
        <v>5</v>
      </c>
      <c r="D11" s="15">
        <f>(J11+K11+M11+N11)*C11/F11</f>
        <v>0</v>
      </c>
      <c r="E11" s="14">
        <f>((I11-K11)+(L11-N11)+O11)*C11/F11</f>
        <v>2.8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/>
      <c r="N11" s="11"/>
      <c r="O11" s="11">
        <v>50</v>
      </c>
      <c r="P11" s="11"/>
      <c r="Q11" s="10" t="s">
        <v>181</v>
      </c>
      <c r="R11" s="9" t="s">
        <v>23</v>
      </c>
      <c r="S11" s="8" t="s">
        <v>129</v>
      </c>
      <c r="T11" s="7" t="s">
        <v>262</v>
      </c>
    </row>
    <row r="12" spans="1:20" s="18" customFormat="1" ht="24.95" customHeight="1" x14ac:dyDescent="0.25">
      <c r="A12" s="17">
        <v>2</v>
      </c>
      <c r="B12" s="104" t="s">
        <v>276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181</v>
      </c>
      <c r="R12" s="9" t="s">
        <v>23</v>
      </c>
      <c r="S12" s="8" t="s">
        <v>237</v>
      </c>
      <c r="T12" s="7" t="s">
        <v>279</v>
      </c>
    </row>
    <row r="13" spans="1:20" s="18" customFormat="1" ht="24.95" customHeight="1" x14ac:dyDescent="0.25">
      <c r="A13" s="17">
        <v>3</v>
      </c>
      <c r="B13" s="95" t="s">
        <v>125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181</v>
      </c>
      <c r="R13" s="9" t="s">
        <v>23</v>
      </c>
      <c r="S13" s="8" t="s">
        <v>237</v>
      </c>
      <c r="T13" s="7" t="s">
        <v>263</v>
      </c>
    </row>
    <row r="14" spans="1:20" s="18" customFormat="1" ht="24.95" customHeight="1" x14ac:dyDescent="0.25">
      <c r="A14" s="17">
        <v>4</v>
      </c>
      <c r="B14" s="95" t="s">
        <v>176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181</v>
      </c>
      <c r="R14" s="9" t="s">
        <v>23</v>
      </c>
      <c r="S14" s="8" t="s">
        <v>175</v>
      </c>
      <c r="T14" s="7" t="s">
        <v>174</v>
      </c>
    </row>
    <row r="15" spans="1:20" s="18" customFormat="1" ht="24.95" customHeight="1" x14ac:dyDescent="0.25">
      <c r="A15" s="17">
        <v>5</v>
      </c>
      <c r="B15" s="95" t="s">
        <v>161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181</v>
      </c>
      <c r="R15" s="9" t="s">
        <v>23</v>
      </c>
      <c r="S15" s="8" t="s">
        <v>264</v>
      </c>
      <c r="T15" s="7" t="s">
        <v>236</v>
      </c>
    </row>
    <row r="16" spans="1:20" s="18" customFormat="1" ht="24.95" customHeight="1" x14ac:dyDescent="0.25">
      <c r="A16" s="17">
        <v>6</v>
      </c>
      <c r="B16" s="95" t="s">
        <v>128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181</v>
      </c>
      <c r="R16" s="9" t="s">
        <v>23</v>
      </c>
      <c r="S16" s="8" t="s">
        <v>127</v>
      </c>
      <c r="T16" s="7" t="s">
        <v>177</v>
      </c>
    </row>
    <row r="17" spans="1:20" ht="24.95" customHeight="1" thickBot="1" x14ac:dyDescent="0.3">
      <c r="A17" s="17">
        <v>7</v>
      </c>
      <c r="B17" s="16" t="s">
        <v>196</v>
      </c>
      <c r="C17" s="12">
        <v>5</v>
      </c>
      <c r="D17" s="15">
        <f t="shared" si="0"/>
        <v>0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/>
      <c r="N17" s="11"/>
      <c r="O17" s="11">
        <v>68</v>
      </c>
      <c r="P17" s="11"/>
      <c r="Q17" s="10" t="s">
        <v>181</v>
      </c>
      <c r="R17" s="9" t="s">
        <v>23</v>
      </c>
      <c r="S17" s="8" t="s">
        <v>191</v>
      </c>
      <c r="T17" s="7" t="s">
        <v>265</v>
      </c>
    </row>
    <row r="18" spans="1:20" ht="26.85" customHeight="1" thickBot="1" x14ac:dyDescent="0.3">
      <c r="A18" s="136" t="s">
        <v>266</v>
      </c>
      <c r="B18" s="137"/>
      <c r="C18" s="42">
        <f t="shared" ref="C18:P18" si="4">SUM(C11:C17)</f>
        <v>32</v>
      </c>
      <c r="D18" s="6">
        <f t="shared" si="4"/>
        <v>0</v>
      </c>
      <c r="E18" s="6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0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5" t="s">
        <v>130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181</v>
      </c>
      <c r="R19" s="9" t="s">
        <v>23</v>
      </c>
      <c r="S19" s="8" t="s">
        <v>129</v>
      </c>
      <c r="T19" s="7" t="s">
        <v>267</v>
      </c>
    </row>
    <row r="20" spans="1:20" ht="24.95" customHeight="1" x14ac:dyDescent="0.25">
      <c r="A20" s="17">
        <v>2</v>
      </c>
      <c r="B20" s="104" t="s">
        <v>280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181</v>
      </c>
      <c r="R20" s="9" t="s">
        <v>23</v>
      </c>
      <c r="S20" s="8" t="s">
        <v>237</v>
      </c>
      <c r="T20" s="7" t="s">
        <v>279</v>
      </c>
    </row>
    <row r="21" spans="1:20" ht="24.95" customHeight="1" x14ac:dyDescent="0.25">
      <c r="A21" s="17">
        <v>3</v>
      </c>
      <c r="B21" s="95" t="s">
        <v>125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181</v>
      </c>
      <c r="R21" s="9" t="s">
        <v>23</v>
      </c>
      <c r="S21" s="8" t="s">
        <v>237</v>
      </c>
      <c r="T21" s="7" t="s">
        <v>263</v>
      </c>
    </row>
    <row r="22" spans="1:20" ht="24.95" customHeight="1" x14ac:dyDescent="0.25">
      <c r="A22" s="17">
        <v>4</v>
      </c>
      <c r="B22" s="95" t="s">
        <v>196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181</v>
      </c>
      <c r="R22" s="9" t="s">
        <v>23</v>
      </c>
      <c r="S22" s="8" t="s">
        <v>175</v>
      </c>
      <c r="T22" s="7" t="s">
        <v>174</v>
      </c>
    </row>
    <row r="23" spans="1:20" ht="24.95" customHeight="1" x14ac:dyDescent="0.25">
      <c r="A23" s="17">
        <v>5</v>
      </c>
      <c r="B23" s="95" t="s">
        <v>161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181</v>
      </c>
      <c r="R23" s="9" t="s">
        <v>23</v>
      </c>
      <c r="S23" s="8" t="s">
        <v>264</v>
      </c>
      <c r="T23" s="7" t="s">
        <v>236</v>
      </c>
    </row>
    <row r="24" spans="1:20" ht="24.95" customHeight="1" x14ac:dyDescent="0.25">
      <c r="A24" s="17">
        <v>6</v>
      </c>
      <c r="B24" s="95" t="s">
        <v>173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181</v>
      </c>
      <c r="R24" s="9" t="s">
        <v>2</v>
      </c>
      <c r="S24" s="8" t="s">
        <v>268</v>
      </c>
      <c r="T24" s="7" t="s">
        <v>236</v>
      </c>
    </row>
    <row r="25" spans="1:20" ht="24.95" customHeight="1" x14ac:dyDescent="0.25">
      <c r="A25" s="17">
        <v>7</v>
      </c>
      <c r="B25" s="95" t="s">
        <v>198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181</v>
      </c>
      <c r="R25" s="9" t="s">
        <v>2</v>
      </c>
      <c r="S25" s="8" t="s">
        <v>269</v>
      </c>
      <c r="T25" s="7" t="s">
        <v>250</v>
      </c>
    </row>
    <row r="26" spans="1:20" ht="24.95" customHeight="1" x14ac:dyDescent="0.25">
      <c r="A26" s="17">
        <v>8</v>
      </c>
      <c r="B26" s="95" t="s">
        <v>270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203</v>
      </c>
      <c r="R26" s="9" t="s">
        <v>2</v>
      </c>
      <c r="S26" s="8" t="s">
        <v>269</v>
      </c>
      <c r="T26" s="7" t="s">
        <v>250</v>
      </c>
    </row>
    <row r="27" spans="1:20" ht="24.95" customHeight="1" x14ac:dyDescent="0.25">
      <c r="A27" s="17">
        <v>9</v>
      </c>
      <c r="B27" s="95" t="s">
        <v>197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191</v>
      </c>
      <c r="T27" s="7" t="s">
        <v>190</v>
      </c>
    </row>
    <row r="28" spans="1:20" ht="24.95" customHeight="1" thickBot="1" x14ac:dyDescent="0.3">
      <c r="A28" s="17">
        <v>10</v>
      </c>
      <c r="B28" s="95" t="s">
        <v>274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181</v>
      </c>
      <c r="R28" s="9" t="s">
        <v>23</v>
      </c>
      <c r="S28" s="8" t="s">
        <v>193</v>
      </c>
      <c r="T28" s="7" t="s">
        <v>97</v>
      </c>
    </row>
    <row r="29" spans="1:20" ht="24.95" customHeight="1" thickBot="1" x14ac:dyDescent="0.3">
      <c r="A29" s="136" t="s">
        <v>271</v>
      </c>
      <c r="B29" s="137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6" t="s">
        <v>171</v>
      </c>
      <c r="B30" s="137"/>
      <c r="C30" s="42">
        <f>C18+C29</f>
        <v>64</v>
      </c>
      <c r="D30" s="6">
        <f t="shared" ref="D30:P30" si="8">D18+D29</f>
        <v>0</v>
      </c>
      <c r="E30" s="6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0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2023-04-26T10:21:40Z</dcterms:modified>
</cp:coreProperties>
</file>