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040" windowHeight="8490" activeTab="3"/>
  </bookViews>
  <sheets>
    <sheet name="1 rok sem 1" sheetId="2" r:id="rId1"/>
    <sheet name="1 rok sem 2" sheetId="4" r:id="rId2"/>
    <sheet name="2 rok sem 3" sheetId="5" r:id="rId3"/>
    <sheet name="2 rok sem 4" sheetId="3" r:id="rId4"/>
  </sheets>
  <definedNames>
    <definedName name="_xlnm.Print_Titles" localSheetId="0">'1 rok sem 1'!$6:$8</definedName>
  </definedNames>
  <calcPr calcId="191029"/>
</workbook>
</file>

<file path=xl/calcChain.xml><?xml version="1.0" encoding="utf-8"?>
<calcChain xmlns="http://schemas.openxmlformats.org/spreadsheetml/2006/main">
  <c r="F18" i="3" l="1"/>
  <c r="F19" i="3"/>
  <c r="E19" i="3" l="1"/>
  <c r="E18" i="3"/>
  <c r="D19" i="3"/>
  <c r="D18" i="3"/>
  <c r="H18" i="5" l="1"/>
  <c r="F18" i="5" s="1"/>
  <c r="F13" i="2"/>
  <c r="D13" i="2" s="1"/>
  <c r="E13" i="2" l="1"/>
  <c r="D18" i="5"/>
  <c r="E18" i="5"/>
  <c r="P20" i="3" l="1"/>
  <c r="O20" i="3"/>
  <c r="N20" i="3"/>
  <c r="M20" i="3"/>
  <c r="L20" i="3"/>
  <c r="K20" i="3"/>
  <c r="J20" i="3"/>
  <c r="I20" i="3"/>
  <c r="G20" i="3"/>
  <c r="C20" i="3"/>
  <c r="H17" i="3"/>
  <c r="F17" i="3" s="1"/>
  <c r="H16" i="3"/>
  <c r="F16" i="3" s="1"/>
  <c r="H15" i="3"/>
  <c r="F15" i="3" s="1"/>
  <c r="H14" i="3"/>
  <c r="F14" i="3" s="1"/>
  <c r="H13" i="3"/>
  <c r="F13" i="3" s="1"/>
  <c r="H12" i="3"/>
  <c r="F12" i="3" s="1"/>
  <c r="H11" i="3"/>
  <c r="H20" i="3" l="1"/>
  <c r="E12" i="3"/>
  <c r="D12" i="3"/>
  <c r="E14" i="3"/>
  <c r="D14" i="3"/>
  <c r="E16" i="3"/>
  <c r="D16" i="3"/>
  <c r="E13" i="3"/>
  <c r="D13" i="3"/>
  <c r="E15" i="3"/>
  <c r="D15" i="3"/>
  <c r="E17" i="3"/>
  <c r="D17" i="3"/>
  <c r="F11" i="3"/>
  <c r="F20" i="3" l="1"/>
  <c r="D11" i="3"/>
  <c r="D20" i="3" s="1"/>
  <c r="E11" i="3"/>
  <c r="E20" i="3" s="1"/>
  <c r="P21" i="5" l="1"/>
  <c r="O21" i="5"/>
  <c r="N21" i="5"/>
  <c r="M21" i="5"/>
  <c r="L21" i="5"/>
  <c r="K21" i="5"/>
  <c r="J21" i="5"/>
  <c r="I21" i="5"/>
  <c r="G21" i="5"/>
  <c r="C21" i="5"/>
  <c r="H20" i="5"/>
  <c r="F20" i="5" s="1"/>
  <c r="H19" i="5"/>
  <c r="F19" i="5" s="1"/>
  <c r="H17" i="5"/>
  <c r="F17" i="5" s="1"/>
  <c r="H16" i="5"/>
  <c r="F16" i="5" s="1"/>
  <c r="H15" i="5"/>
  <c r="F15" i="5" s="1"/>
  <c r="H14" i="5"/>
  <c r="F14" i="5" s="1"/>
  <c r="H13" i="5"/>
  <c r="F13" i="5" s="1"/>
  <c r="H12" i="5"/>
  <c r="F12" i="5" s="1"/>
  <c r="H11" i="5"/>
  <c r="H21" i="5" l="1"/>
  <c r="D13" i="5"/>
  <c r="E13" i="5"/>
  <c r="E15" i="5"/>
  <c r="D15" i="5"/>
  <c r="E17" i="5"/>
  <c r="D17" i="5"/>
  <c r="E20" i="5"/>
  <c r="D20" i="5"/>
  <c r="D12" i="5"/>
  <c r="E12" i="5"/>
  <c r="D14" i="5"/>
  <c r="E14" i="5"/>
  <c r="E16" i="5"/>
  <c r="D16" i="5"/>
  <c r="E19" i="5"/>
  <c r="D19" i="5"/>
  <c r="F11" i="5"/>
  <c r="F21" i="5" l="1"/>
  <c r="D11" i="5"/>
  <c r="D21" i="5" s="1"/>
  <c r="E11" i="5"/>
  <c r="E21" i="5" s="1"/>
  <c r="P23" i="4" l="1"/>
  <c r="O23" i="4"/>
  <c r="N23" i="4"/>
  <c r="M23" i="4"/>
  <c r="L23" i="4"/>
  <c r="K23" i="4"/>
  <c r="J23" i="4"/>
  <c r="I23" i="4"/>
  <c r="G23" i="4"/>
  <c r="C23" i="4"/>
  <c r="H22" i="4"/>
  <c r="F22" i="4" s="1"/>
  <c r="H21" i="4"/>
  <c r="F21" i="4" s="1"/>
  <c r="H20" i="4"/>
  <c r="F20" i="4" s="1"/>
  <c r="H19" i="4"/>
  <c r="F19" i="4" s="1"/>
  <c r="H18" i="4"/>
  <c r="F18" i="4" s="1"/>
  <c r="H17" i="4"/>
  <c r="F17" i="4" s="1"/>
  <c r="H16" i="4"/>
  <c r="F16" i="4" s="1"/>
  <c r="H15" i="4"/>
  <c r="F15" i="4" s="1"/>
  <c r="H14" i="4"/>
  <c r="F14" i="4" s="1"/>
  <c r="H13" i="4"/>
  <c r="F13" i="4" s="1"/>
  <c r="H12" i="4"/>
  <c r="F12" i="4" s="1"/>
  <c r="H11" i="4"/>
  <c r="H23" i="4" l="1"/>
  <c r="E12" i="4"/>
  <c r="D12" i="4"/>
  <c r="E14" i="4"/>
  <c r="D14" i="4"/>
  <c r="E16" i="4"/>
  <c r="D16" i="4"/>
  <c r="E18" i="4"/>
  <c r="D18" i="4"/>
  <c r="E20" i="4"/>
  <c r="D20" i="4"/>
  <c r="E22" i="4"/>
  <c r="D22" i="4"/>
  <c r="D13" i="4"/>
  <c r="E13" i="4"/>
  <c r="E15" i="4"/>
  <c r="D15" i="4"/>
  <c r="E17" i="4"/>
  <c r="D17" i="4"/>
  <c r="E19" i="4"/>
  <c r="D19" i="4"/>
  <c r="E21" i="4"/>
  <c r="D21" i="4"/>
  <c r="F11" i="4"/>
  <c r="F23" i="4" l="1"/>
  <c r="E11" i="4"/>
  <c r="E23" i="4" s="1"/>
  <c r="D11" i="4"/>
  <c r="D23" i="4" s="1"/>
  <c r="G24" i="2" l="1"/>
  <c r="I24" i="2"/>
  <c r="J24" i="2"/>
  <c r="K24" i="2"/>
  <c r="L24" i="2"/>
  <c r="M24" i="2"/>
  <c r="N24" i="2"/>
  <c r="O24" i="2"/>
  <c r="P24" i="2"/>
  <c r="C24" i="2"/>
  <c r="H11" i="2" l="1"/>
  <c r="H14" i="2" l="1"/>
  <c r="F14" i="2" s="1"/>
  <c r="H12" i="2"/>
  <c r="F12" i="2" s="1"/>
  <c r="D12" i="2" s="1"/>
  <c r="H15" i="2"/>
  <c r="F15" i="2" s="1"/>
  <c r="D15" i="2" s="1"/>
  <c r="H16" i="2"/>
  <c r="F16" i="2" s="1"/>
  <c r="D16" i="2" s="1"/>
  <c r="H17" i="2"/>
  <c r="F17" i="2" s="1"/>
  <c r="H18" i="2"/>
  <c r="F18" i="2" s="1"/>
  <c r="H19" i="2"/>
  <c r="F19" i="2" s="1"/>
  <c r="E19" i="2" s="1"/>
  <c r="H20" i="2"/>
  <c r="F20" i="2" s="1"/>
  <c r="D20" i="2" s="1"/>
  <c r="H21" i="2"/>
  <c r="F21" i="2" s="1"/>
  <c r="H22" i="2"/>
  <c r="F22" i="2" s="1"/>
  <c r="E22" i="2" s="1"/>
  <c r="H23" i="2"/>
  <c r="F23" i="2" s="1"/>
  <c r="D23" i="2" s="1"/>
  <c r="F11" i="2"/>
  <c r="D11" i="2" s="1"/>
  <c r="E21" i="2" l="1"/>
  <c r="D21" i="2"/>
  <c r="E18" i="2"/>
  <c r="D18" i="2"/>
  <c r="E17" i="2"/>
  <c r="D17" i="2"/>
  <c r="E23" i="2"/>
  <c r="D22" i="2"/>
  <c r="E20" i="2"/>
  <c r="D19" i="2"/>
  <c r="E16" i="2"/>
  <c r="E15" i="2"/>
  <c r="H24" i="2"/>
  <c r="D14" i="2"/>
  <c r="F24" i="2"/>
  <c r="E11" i="2"/>
  <c r="E14" i="2"/>
  <c r="E12" i="2"/>
  <c r="E24" i="2" l="1"/>
  <c r="D24" i="2"/>
</calcChain>
</file>

<file path=xl/sharedStrings.xml><?xml version="1.0" encoding="utf-8"?>
<sst xmlns="http://schemas.openxmlformats.org/spreadsheetml/2006/main" count="361" uniqueCount="146">
  <si>
    <t xml:space="preserve">RAMOWY PLAN STUDIÓW </t>
  </si>
  <si>
    <t>wykłady</t>
  </si>
  <si>
    <t>seminaria</t>
  </si>
  <si>
    <t>ćwiczenia</t>
  </si>
  <si>
    <t>ECTS</t>
  </si>
  <si>
    <t>forma zaliczenia</t>
  </si>
  <si>
    <t>RAZEM:</t>
  </si>
  <si>
    <t>koordynator zajęć/grupy zajęć</t>
  </si>
  <si>
    <t>w tym e-learning</t>
  </si>
  <si>
    <t>kategoria ćwiczeń</t>
  </si>
  <si>
    <t>łaczna liczba godzin w.</t>
  </si>
  <si>
    <t>łączna liczba godzin s.</t>
  </si>
  <si>
    <t>łaczna liczba godzin ćw.</t>
  </si>
  <si>
    <t>zajęcia/grupy zajęć</t>
  </si>
  <si>
    <t>xxx</t>
  </si>
  <si>
    <t>l.p.</t>
  </si>
  <si>
    <t>liczba godzin samodzielnej pracy studenta</t>
  </si>
  <si>
    <t>w tym metodą symulacji</t>
  </si>
  <si>
    <t>łączna liczba godzin zajęć</t>
  </si>
  <si>
    <t>zajęcia</t>
  </si>
  <si>
    <t xml:space="preserve">łączna liczba godzin 
</t>
  </si>
  <si>
    <t>w tym ECTS zajęć z bezpośrednim udziałem nauczycieli/ prowadzących zajęcia</t>
  </si>
  <si>
    <t>B</t>
  </si>
  <si>
    <t>dane z kolumn:
7+8</t>
  </si>
  <si>
    <t>w tym online</t>
  </si>
  <si>
    <t>w tym ECTS 
zajęć z wykorzystaniem metod i technik kształcenia na odległość</t>
  </si>
  <si>
    <t>dane z kolumn: (10+11+13+14)x3:6</t>
  </si>
  <si>
    <t>dane z kolumn:
9+12+15</t>
  </si>
  <si>
    <t xml:space="preserve">dane z kolumn: 
[(9-11) + (12-14) + 15] x 3:6 </t>
  </si>
  <si>
    <t>Wydział: Medyczny</t>
  </si>
  <si>
    <t>forma studiów: stacjonarne</t>
  </si>
  <si>
    <t>zaliczenie</t>
  </si>
  <si>
    <t>egzamin</t>
  </si>
  <si>
    <r>
      <t xml:space="preserve">jednostka </t>
    </r>
    <r>
      <rPr>
        <b/>
        <u/>
        <sz val="8"/>
        <color theme="1"/>
        <rFont val="Calibri"/>
        <family val="2"/>
        <charset val="238"/>
        <scheme val="minor"/>
      </rPr>
      <t>prowadząca</t>
    </r>
  </si>
  <si>
    <t>KIERUNEK STUDIÓW: Dietetyka</t>
  </si>
  <si>
    <t>semestr: 1</t>
  </si>
  <si>
    <t>A</t>
  </si>
  <si>
    <t>Katedra i Zakład Chemii Medycznej i Medycyny Laboratoryjnej</t>
  </si>
  <si>
    <t>Zakład Medycyny Środowiskowej</t>
  </si>
  <si>
    <t>Inspektorat BHP</t>
  </si>
  <si>
    <t xml:space="preserve">Radek Arkadiusz mgr </t>
  </si>
  <si>
    <t>łączna liczba semestrów: 4</t>
  </si>
  <si>
    <t>poziom studiów: drugiego stopnia</t>
  </si>
  <si>
    <t>Diagnostyka laboratoryjna</t>
  </si>
  <si>
    <t>Leki roślinne i paraleki</t>
  </si>
  <si>
    <t>Podstawy chirurgii dla dietetyka</t>
  </si>
  <si>
    <t>Fizjologia żywienia człowieka</t>
  </si>
  <si>
    <t>Żywienie kobiet ciężarnych i karmiących piersią</t>
  </si>
  <si>
    <t>Żywienie w neonatologii</t>
  </si>
  <si>
    <t>Metodologia badań naukowych w dietetyce</t>
  </si>
  <si>
    <t xml:space="preserve">Szkolenie BHP </t>
  </si>
  <si>
    <t>C</t>
  </si>
  <si>
    <t>Zakład Epidemiologii i Higieny</t>
  </si>
  <si>
    <t xml:space="preserve">Stawińska-Witoszyńska Barbara dr hab. n. med. </t>
  </si>
  <si>
    <t xml:space="preserve">Formanowicz Dorota dr hab. n. med. </t>
  </si>
  <si>
    <t>Katedra i Zakład Kosmetologii Praktycznej i Profilaktyki Chorób Skóry</t>
  </si>
  <si>
    <t xml:space="preserve">Nawrot Joanna dr n. farm. </t>
  </si>
  <si>
    <t>Katedra i Klinika Gastroenterologii, Dietetyki i Chorób Wewnętrznych</t>
  </si>
  <si>
    <t xml:space="preserve">Swora-Cwynar Ewelina dr n. med. </t>
  </si>
  <si>
    <t>Klinika Chirurgii Ogólnej, Endokrynologicznej i Onkologii Gastroenterologicznej</t>
  </si>
  <si>
    <t xml:space="preserve">Skowrońska-Piekarska Urszula dr n. med. </t>
  </si>
  <si>
    <t>Katedra i Zakład Leczenia Otyłości, Zaburzeń Metabolicznych oraz Dietetyki Klinicznej</t>
  </si>
  <si>
    <t xml:space="preserve">Bogdański Paweł prof. dr hab. n. med. </t>
  </si>
  <si>
    <t>Klinika Neonatologii</t>
  </si>
  <si>
    <t xml:space="preserve">Rzymski Piotr dr hab. n. med. </t>
  </si>
  <si>
    <t>Klinika Hipertensjologii, Angiologii i Chorób Wewnętrznych</t>
  </si>
  <si>
    <t xml:space="preserve">Lewicka-Rabska Agnieszka dr n. med. </t>
  </si>
  <si>
    <r>
      <t>A. Inżynieria genetyczna i techniki in vitro w produkcji żywności/</t>
    </r>
    <r>
      <rPr>
        <b/>
        <sz val="10"/>
        <color theme="1"/>
        <rFont val="Calibri"/>
        <family val="2"/>
        <charset val="238"/>
        <scheme val="minor"/>
      </rPr>
      <t xml:space="preserve"> B</t>
    </r>
    <r>
      <rPr>
        <sz val="10"/>
        <color theme="1"/>
        <rFont val="Calibri"/>
        <family val="2"/>
        <charset val="238"/>
        <scheme val="minor"/>
      </rPr>
      <t>. Środowiskowe aspekty produkcji żywności i stosowanych diet</t>
    </r>
  </si>
  <si>
    <r>
      <t xml:space="preserve">A. Podstawy zarządzania i analizy ekonomicznej/ </t>
    </r>
    <r>
      <rPr>
        <b/>
        <sz val="10"/>
        <color theme="1"/>
        <rFont val="Calibri"/>
        <family val="2"/>
        <charset val="238"/>
        <scheme val="minor"/>
      </rPr>
      <t xml:space="preserve">B. </t>
    </r>
    <r>
      <rPr>
        <sz val="10"/>
        <color theme="1"/>
        <rFont val="Calibri"/>
        <family val="2"/>
        <charset val="238"/>
        <scheme val="minor"/>
      </rPr>
      <t>Marketing i projektowanie usług w dietetyce</t>
    </r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</si>
  <si>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 Nutrigenomika/ B. Nutrigenetyka</t>
    </r>
  </si>
  <si>
    <t>semestr: 2</t>
  </si>
  <si>
    <t>Zakład Farmakologii Klinicznej</t>
  </si>
  <si>
    <t xml:space="preserve">Jabłecka Anna prof. dr hab. n.med. </t>
  </si>
  <si>
    <t>Patofizjologia kliniczna</t>
  </si>
  <si>
    <t>Katedra i Zakład Patofizjologii</t>
  </si>
  <si>
    <t xml:space="preserve">Kanikowska Dominika dr hab. n. med. </t>
  </si>
  <si>
    <r>
      <t xml:space="preserve">Praktyczne wprowadzenie do zawodu: A. W firmie cateringowej/ </t>
    </r>
    <r>
      <rPr>
        <b/>
        <sz val="10"/>
        <color theme="1"/>
        <rFont val="Calibri"/>
        <family val="2"/>
        <charset val="238"/>
        <scheme val="minor"/>
      </rPr>
      <t>B.</t>
    </r>
    <r>
      <rPr>
        <sz val="10"/>
        <color theme="1"/>
        <rFont val="Calibri"/>
        <family val="2"/>
        <charset val="238"/>
        <scheme val="minor"/>
      </rPr>
      <t xml:space="preserve"> W ramach indywidualnej praktyki</t>
    </r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</si>
  <si>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Poradnictwo żywieniowe w diabetologii/ B.Techniki edukacji żywieniowej w diabetologii</t>
    </r>
  </si>
  <si>
    <t>Katedra i Klinika Chorób Wewnętrznych i Diabetologii</t>
  </si>
  <si>
    <t xml:space="preserve">Zozulińska-Ziółkiewicz Dorota prof. dr hab. n.med. 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</si>
  <si>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Poradnictwo żywieniowe w geriatrii/ B. Pacjent starszy w gabinecie dietetyka</t>
    </r>
  </si>
  <si>
    <t>Katedra i Klinika Medycyny Paliatywnej</t>
  </si>
  <si>
    <t xml:space="preserve">Wieczorowska-Tobis Katarzyna prof. dr hab. n.med. </t>
  </si>
  <si>
    <t xml:space="preserve">Produkcja potraw i towaroznawstwo </t>
  </si>
  <si>
    <t>Katedra i Zakład Bromatologii</t>
  </si>
  <si>
    <t xml:space="preserve">Bolesławska Izabela dr n. farm. </t>
  </si>
  <si>
    <t>Kosztorysowanie jadłospisów</t>
  </si>
  <si>
    <t>Jednostka zewnętrzna WM</t>
  </si>
  <si>
    <t xml:space="preserve">Orliński Ryszard dr n.ekon. </t>
  </si>
  <si>
    <r>
      <t>A. Człowiek jako istota społeczna/</t>
    </r>
    <r>
      <rPr>
        <b/>
        <sz val="10"/>
        <color theme="1"/>
        <rFont val="Calibri"/>
        <family val="2"/>
        <charset val="238"/>
        <scheme val="minor"/>
      </rPr>
      <t xml:space="preserve"> B</t>
    </r>
    <r>
      <rPr>
        <sz val="10"/>
        <color theme="1"/>
        <rFont val="Calibri"/>
        <family val="2"/>
        <charset val="238"/>
        <scheme val="minor"/>
      </rPr>
      <t>.Społeczne i zdrowotne aspekty funkcjonowania człowieka w społeczeństwie</t>
    </r>
  </si>
  <si>
    <t>Katedra Nauk Społecznych i Humanistycznych</t>
  </si>
  <si>
    <t>Ewolucja diety</t>
  </si>
  <si>
    <t xml:space="preserve">Poniedziałek Barbara dr hab. n. med. </t>
  </si>
  <si>
    <t>Praktyki wakacyjne</t>
  </si>
  <si>
    <t>Katedra i Zakład Fizjologii</t>
  </si>
  <si>
    <t xml:space="preserve">Korek Emilia dr n. med. </t>
  </si>
  <si>
    <t>Fakultety</t>
  </si>
  <si>
    <t>Seminarium magisterskie</t>
  </si>
  <si>
    <t>rok studiów: II</t>
  </si>
  <si>
    <t>semestr: 3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</si>
  <si>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Programowanie wysiłku fizycznego w chorobach metabolicznych/ B. Metody fizykalne wykorzystywane w procesie redukcji masy ciała</t>
    </r>
  </si>
  <si>
    <t>Katedra i Klinika Reumatologii, Rehabilitacji i Chorób Wewnętrznych</t>
  </si>
  <si>
    <t xml:space="preserve">Samborski Włodzimierz prof. dr hab. n.med. </t>
  </si>
  <si>
    <t xml:space="preserve">Przechowalnictwo żywności  </t>
  </si>
  <si>
    <t xml:space="preserve">Przysławski Juliusz prof. dr hab. n. farm. </t>
  </si>
  <si>
    <t>Ustawodawstwo żywnościowo - żywieniowe i polityka wyżywienia</t>
  </si>
  <si>
    <t xml:space="preserve">Zasady organizacji żywienia zbiorowego i żywienia w szpitalach </t>
  </si>
  <si>
    <t>Obsługa programów komputerowych dla księgowości i dietetyki</t>
  </si>
  <si>
    <t>Zakład Organizacji i Zarządzania w Opiece Zdrowotnej</t>
  </si>
  <si>
    <t xml:space="preserve">Pagórski Piotr dr n. ekon. </t>
  </si>
  <si>
    <t>Katedra i Zakład Psychologii Klinicznej</t>
  </si>
  <si>
    <t xml:space="preserve">Mojs Ewa prof. dr hab. n. o zdr. </t>
  </si>
  <si>
    <t>Opieka dietetyczna w sporcie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</si>
  <si>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Zdrowie populacyjne i międzynarodowe/ B. Zdrowie publiczne z elementami promocji zdrowia</t>
    </r>
  </si>
  <si>
    <t>Katedra i Zakład Profilaktyki Zdrowotnej</t>
  </si>
  <si>
    <t xml:space="preserve">Chawłowska Ewelina dr n. med. </t>
  </si>
  <si>
    <t>semestr: 4</t>
  </si>
  <si>
    <t>jednostka prowadząca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</si>
  <si>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Żywienie w opiece paliatywnej/ B. Rola dietetyka w medycynie paliatywnej</t>
    </r>
  </si>
  <si>
    <t>Gastroenterologia dla dietetyka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</si>
  <si>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Metody i organizacja produkcji żywności/ B. Technologia żywności i towaroznawstwo</t>
    </r>
  </si>
  <si>
    <t xml:space="preserve">Jakość i bezpieczeństwo żywności  </t>
  </si>
  <si>
    <t xml:space="preserve">Drzymała-Czyż Sławomira dr hab. med. </t>
  </si>
  <si>
    <t>Dietoterapia w zaburzeniach odżywiania</t>
  </si>
  <si>
    <t>Klinika Psychiatrii Dzieci i Młodzieży</t>
  </si>
  <si>
    <t xml:space="preserve">Słopień Agnieszka prof. dr hab. </t>
  </si>
  <si>
    <t>Praktyki studenckie</t>
  </si>
  <si>
    <t>Demografia i epidemiologia żywieniowa</t>
  </si>
  <si>
    <t>Żywienie kliniczne:                                                                   -żywienie w chorobach autoimmunologicznych,                                       -żywienie w chorobach nowotworowych,                                                   -żywienie w chorobach endokrynologicznych,                                                  -żywienie w chorobach neurologicznych</t>
  </si>
  <si>
    <t>Farmakologia z elementami farmakoekonomiki:                                              - Farmakologia,                                                       - farmakoekonomika</t>
  </si>
  <si>
    <t>dr Małgorzata Moszak</t>
  </si>
  <si>
    <t>dr Ewa Miller-Kasprzak</t>
  </si>
  <si>
    <t>dr Malgorzata Moaszk</t>
  </si>
  <si>
    <t xml:space="preserve">Domaradzki Jan dr hab. </t>
  </si>
  <si>
    <t>Komunikacja</t>
  </si>
  <si>
    <t>dr n. med. Marciniak-Stępak Patrycja</t>
  </si>
  <si>
    <t xml:space="preserve">Psychodietetyka                                                                                                                                                   </t>
  </si>
  <si>
    <t>dr Monika Czarnecka</t>
  </si>
  <si>
    <t xml:space="preserve">Karczewski Jacek dr hab. n. med. </t>
  </si>
  <si>
    <t>elearning na stałe</t>
  </si>
  <si>
    <t>nabór w r.a.: 2023/2024</t>
  </si>
  <si>
    <t>Pracownia magisterska i przygotowanie do egzaminu dyplomowego</t>
  </si>
  <si>
    <t>rok studiów: pierwszy</t>
  </si>
  <si>
    <t>Zakład Edukacji Medycznej</t>
  </si>
  <si>
    <t xml:space="preserve"> nabór w r.a.: 2023/2024</t>
  </si>
  <si>
    <t>Dietoprofilaktyka chorób cywilizacyjnych:                - Choroby wieku rozwojowego 1                                                          - Choroby wieku rozwojowego 2,                                                   - Choroby nowotworowe,    (wykłady online )                                                            - Otyłośc i zaburzenia metaboliczne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</si>
</sst>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2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8" fillId="3" borderId="50" xfId="0" applyFont="1" applyFill="1" applyBorder="1"/>
    <xf numFmtId="0" fontId="8" fillId="3" borderId="9" xfId="0" applyFont="1" applyFill="1" applyBorder="1"/>
    <xf numFmtId="0" fontId="6" fillId="2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/>
    </xf>
    <xf numFmtId="2" fontId="7" fillId="3" borderId="11" xfId="0" applyNumberFormat="1" applyFont="1" applyFill="1" applyBorder="1" applyAlignment="1">
      <alignment horizontal="center"/>
    </xf>
    <xf numFmtId="0" fontId="4" fillId="2" borderId="14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7" fillId="3" borderId="27" xfId="0" applyNumberFormat="1" applyFont="1" applyFill="1" applyBorder="1" applyAlignment="1">
      <alignment horizontal="center"/>
    </xf>
    <xf numFmtId="0" fontId="8" fillId="3" borderId="33" xfId="0" applyNumberFormat="1" applyFont="1" applyFill="1" applyBorder="1"/>
    <xf numFmtId="0" fontId="0" fillId="0" borderId="0" xfId="0" applyNumberFormat="1"/>
    <xf numFmtId="0" fontId="14" fillId="0" borderId="0" xfId="0" applyFont="1"/>
    <xf numFmtId="0" fontId="4" fillId="2" borderId="26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/>
    </xf>
    <xf numFmtId="0" fontId="15" fillId="0" borderId="25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/>
    </xf>
    <xf numFmtId="0" fontId="4" fillId="2" borderId="26" xfId="0" applyFont="1" applyFill="1" applyBorder="1"/>
    <xf numFmtId="0" fontId="4" fillId="2" borderId="27" xfId="0" applyFont="1" applyFill="1" applyBorder="1" applyAlignment="1">
      <alignment horizontal="center" vertical="center"/>
    </xf>
    <xf numFmtId="0" fontId="4" fillId="0" borderId="0" xfId="0" applyFont="1"/>
    <xf numFmtId="0" fontId="15" fillId="0" borderId="25" xfId="0" applyFont="1" applyBorder="1" applyAlignment="1">
      <alignment horizontal="left" wrapText="1"/>
    </xf>
    <xf numFmtId="0" fontId="4" fillId="2" borderId="26" xfId="0" applyFont="1" applyFill="1" applyBorder="1" applyAlignment="1">
      <alignment wrapText="1"/>
    </xf>
    <xf numFmtId="0" fontId="2" fillId="0" borderId="1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8" xfId="1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7" xfId="0" applyFont="1" applyBorder="1" applyAlignment="1">
      <alignment horizontal="center"/>
    </xf>
    <xf numFmtId="0" fontId="4" fillId="2" borderId="26" xfId="0" applyFont="1" applyFill="1" applyBorder="1" applyAlignment="1">
      <alignment horizontal="center" vertical="center" wrapText="1"/>
    </xf>
    <xf numFmtId="0" fontId="15" fillId="0" borderId="59" xfId="0" applyFont="1" applyBorder="1" applyAlignment="1">
      <alignment horizontal="left" wrapText="1"/>
    </xf>
    <xf numFmtId="0" fontId="16" fillId="0" borderId="17" xfId="0" applyNumberFormat="1" applyFont="1" applyBorder="1" applyAlignment="1">
      <alignment horizontal="center" vertical="center" wrapText="1"/>
    </xf>
    <xf numFmtId="2" fontId="16" fillId="0" borderId="8" xfId="0" applyNumberFormat="1" applyFont="1" applyBorder="1" applyAlignment="1">
      <alignment horizontal="center" vertical="center" wrapText="1"/>
    </xf>
    <xf numFmtId="2" fontId="16" fillId="0" borderId="18" xfId="1" applyNumberFormat="1" applyFont="1" applyBorder="1" applyAlignment="1">
      <alignment horizontal="center" vertical="center" wrapText="1"/>
    </xf>
    <xf numFmtId="0" fontId="16" fillId="0" borderId="19" xfId="0" applyNumberFormat="1" applyFont="1" applyBorder="1" applyAlignment="1">
      <alignment horizontal="center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center" vertical="center" wrapText="1"/>
    </xf>
    <xf numFmtId="0" fontId="16" fillId="0" borderId="20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5" fillId="0" borderId="6" xfId="0" applyNumberFormat="1" applyFont="1" applyBorder="1" applyAlignment="1">
      <alignment horizontal="center"/>
    </xf>
    <xf numFmtId="0" fontId="15" fillId="0" borderId="20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0" borderId="1" xfId="0" applyNumberFormat="1" applyFont="1" applyBorder="1"/>
    <xf numFmtId="0" fontId="15" fillId="0" borderId="7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17" fillId="0" borderId="1" xfId="0" applyNumberFormat="1" applyFont="1" applyBorder="1" applyAlignment="1">
      <alignment horizontal="center" wrapText="1"/>
    </xf>
    <xf numFmtId="0" fontId="4" fillId="2" borderId="26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left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18" xfId="1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/>
    </xf>
    <xf numFmtId="0" fontId="4" fillId="2" borderId="55" xfId="0" applyFont="1" applyFill="1" applyBorder="1" applyAlignment="1">
      <alignment horizontal="center" vertical="center" wrapText="1"/>
    </xf>
    <xf numFmtId="0" fontId="15" fillId="2" borderId="59" xfId="0" applyFont="1" applyFill="1" applyBorder="1" applyAlignment="1">
      <alignment horizontal="left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2" borderId="7" xfId="0" applyFont="1" applyFill="1" applyBorder="1" applyAlignment="1">
      <alignment horizontal="left" wrapText="1"/>
    </xf>
    <xf numFmtId="0" fontId="4" fillId="2" borderId="2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8" fillId="3" borderId="60" xfId="0" applyFont="1" applyFill="1" applyBorder="1"/>
    <xf numFmtId="0" fontId="20" fillId="2" borderId="43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left" vertical="center" wrapText="1"/>
    </xf>
    <xf numFmtId="0" fontId="22" fillId="2" borderId="6" xfId="0" applyNumberFormat="1" applyFont="1" applyFill="1" applyBorder="1" applyAlignment="1">
      <alignment horizontal="center" vertical="center" wrapText="1"/>
    </xf>
    <xf numFmtId="2" fontId="22" fillId="2" borderId="8" xfId="0" applyNumberFormat="1" applyFont="1" applyFill="1" applyBorder="1" applyAlignment="1">
      <alignment horizontal="center" vertical="center" wrapText="1"/>
    </xf>
    <xf numFmtId="2" fontId="22" fillId="2" borderId="18" xfId="1" applyNumberFormat="1" applyFont="1" applyFill="1" applyBorder="1" applyAlignment="1">
      <alignment horizontal="center" vertical="center" wrapText="1"/>
    </xf>
    <xf numFmtId="0" fontId="22" fillId="2" borderId="19" xfId="0" applyNumberFormat="1" applyFont="1" applyFill="1" applyBorder="1" applyAlignment="1">
      <alignment horizontal="center" vertical="center" wrapText="1"/>
    </xf>
    <xf numFmtId="0" fontId="22" fillId="2" borderId="20" xfId="0" applyNumberFormat="1" applyFont="1" applyFill="1" applyBorder="1" applyAlignment="1">
      <alignment horizontal="center" vertical="center" wrapText="1"/>
    </xf>
    <xf numFmtId="0" fontId="22" fillId="2" borderId="17" xfId="0" applyNumberFormat="1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/>
    </xf>
    <xf numFmtId="0" fontId="20" fillId="2" borderId="42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center" vertical="center"/>
    </xf>
    <xf numFmtId="0" fontId="24" fillId="4" borderId="4" xfId="0" applyNumberFormat="1" applyFont="1" applyFill="1" applyBorder="1" applyAlignment="1">
      <alignment horizontal="center" vertical="center" wrapText="1"/>
    </xf>
    <xf numFmtId="0" fontId="24" fillId="4" borderId="5" xfId="0" applyNumberFormat="1" applyFont="1" applyFill="1" applyBorder="1" applyAlignment="1">
      <alignment horizontal="center" vertical="center" wrapText="1"/>
    </xf>
    <xf numFmtId="0" fontId="24" fillId="4" borderId="49" xfId="0" applyNumberFormat="1" applyFont="1" applyFill="1" applyBorder="1" applyAlignment="1">
      <alignment horizontal="center" vertical="center" wrapText="1"/>
    </xf>
    <xf numFmtId="0" fontId="24" fillId="4" borderId="3" xfId="0" applyNumberFormat="1" applyFont="1" applyFill="1" applyBorder="1" applyAlignment="1">
      <alignment horizontal="center" vertical="center" wrapText="1"/>
    </xf>
    <xf numFmtId="0" fontId="25" fillId="4" borderId="23" xfId="0" applyNumberFormat="1" applyFont="1" applyFill="1" applyBorder="1" applyAlignment="1">
      <alignment horizontal="center" vertical="center" wrapText="1"/>
    </xf>
    <xf numFmtId="0" fontId="25" fillId="4" borderId="31" xfId="0" applyNumberFormat="1" applyFont="1" applyFill="1" applyBorder="1" applyAlignment="1">
      <alignment horizontal="center" vertical="center" wrapText="1"/>
    </xf>
    <xf numFmtId="0" fontId="25" fillId="4" borderId="38" xfId="0" applyNumberFormat="1" applyFont="1" applyFill="1" applyBorder="1" applyAlignment="1">
      <alignment horizontal="center" vertical="center" wrapText="1"/>
    </xf>
    <xf numFmtId="0" fontId="25" fillId="4" borderId="22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3" fillId="4" borderId="23" xfId="0" applyNumberFormat="1" applyFont="1" applyFill="1" applyBorder="1" applyAlignment="1">
      <alignment horizontal="center" vertical="center" wrapText="1"/>
    </xf>
    <xf numFmtId="0" fontId="23" fillId="4" borderId="31" xfId="0" applyNumberFormat="1" applyFont="1" applyFill="1" applyBorder="1" applyAlignment="1">
      <alignment horizontal="center" vertical="center" wrapText="1"/>
    </xf>
    <xf numFmtId="0" fontId="23" fillId="4" borderId="38" xfId="0" applyNumberFormat="1" applyFont="1" applyFill="1" applyBorder="1" applyAlignment="1">
      <alignment horizontal="center" vertical="center" wrapText="1"/>
    </xf>
    <xf numFmtId="0" fontId="23" fillId="4" borderId="2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7" fillId="4" borderId="4" xfId="0" applyNumberFormat="1" applyFont="1" applyFill="1" applyBorder="1" applyAlignment="1">
      <alignment horizontal="center" vertical="center" wrapText="1"/>
    </xf>
    <xf numFmtId="0" fontId="27" fillId="4" borderId="5" xfId="0" applyNumberFormat="1" applyFont="1" applyFill="1" applyBorder="1" applyAlignment="1">
      <alignment horizontal="center" vertical="center" wrapText="1"/>
    </xf>
    <xf numFmtId="0" fontId="27" fillId="4" borderId="49" xfId="0" applyNumberFormat="1" applyFont="1" applyFill="1" applyBorder="1" applyAlignment="1">
      <alignment horizontal="center" vertical="center" wrapText="1"/>
    </xf>
    <xf numFmtId="0" fontId="27" fillId="4" borderId="3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28" fillId="0" borderId="25" xfId="0" applyFont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31" xfId="0" applyFont="1" applyFill="1" applyBorder="1" applyAlignment="1">
      <alignment horizontal="left" vertical="center" wrapText="1"/>
    </xf>
    <xf numFmtId="0" fontId="24" fillId="4" borderId="4" xfId="0" applyNumberFormat="1" applyFont="1" applyFill="1" applyBorder="1" applyAlignment="1">
      <alignment horizontal="center" vertical="center" wrapText="1"/>
    </xf>
    <xf numFmtId="0" fontId="24" fillId="4" borderId="23" xfId="0" applyNumberFormat="1" applyFont="1" applyFill="1" applyBorder="1" applyAlignment="1">
      <alignment horizontal="center" vertical="center" wrapText="1"/>
    </xf>
    <xf numFmtId="0" fontId="24" fillId="4" borderId="49" xfId="0" applyNumberFormat="1" applyFont="1" applyFill="1" applyBorder="1" applyAlignment="1">
      <alignment horizontal="center" vertical="center" wrapText="1"/>
    </xf>
    <xf numFmtId="0" fontId="24" fillId="4" borderId="38" xfId="0" applyNumberFormat="1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52" xfId="0" applyFont="1" applyFill="1" applyBorder="1" applyAlignment="1">
      <alignment horizontal="center" vertical="center" wrapText="1"/>
    </xf>
    <xf numFmtId="0" fontId="24" fillId="4" borderId="54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24" fillId="4" borderId="57" xfId="0" applyNumberFormat="1" applyFont="1" applyFill="1" applyBorder="1" applyAlignment="1">
      <alignment horizontal="center" vertical="center" wrapText="1"/>
    </xf>
    <xf numFmtId="0" fontId="24" fillId="4" borderId="58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29" xfId="0" applyNumberFormat="1" applyFont="1" applyFill="1" applyBorder="1" applyAlignment="1">
      <alignment horizontal="center" vertical="center" wrapText="1"/>
    </xf>
    <xf numFmtId="0" fontId="24" fillId="4" borderId="49" xfId="0" applyFont="1" applyFill="1" applyBorder="1" applyAlignment="1">
      <alignment horizontal="center" vertical="center" wrapText="1"/>
    </xf>
    <xf numFmtId="0" fontId="24" fillId="4" borderId="38" xfId="0" applyFont="1" applyFill="1" applyBorder="1" applyAlignment="1">
      <alignment horizontal="center" vertical="center" wrapText="1"/>
    </xf>
    <xf numFmtId="0" fontId="24" fillId="4" borderId="34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3" xfId="0" applyNumberFormat="1" applyFont="1" applyFill="1" applyBorder="1" applyAlignment="1">
      <alignment horizontal="center" vertical="center" wrapText="1"/>
    </xf>
    <xf numFmtId="0" fontId="24" fillId="4" borderId="22" xfId="0" applyNumberFormat="1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4" fillId="0" borderId="35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36" xfId="0" applyFont="1" applyBorder="1" applyAlignment="1">
      <alignment horizontal="left" wrapText="1"/>
    </xf>
    <xf numFmtId="0" fontId="4" fillId="0" borderId="4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49" xfId="0" applyNumberFormat="1" applyFont="1" applyFill="1" applyBorder="1" applyAlignment="1">
      <alignment horizontal="center" vertical="center" wrapText="1"/>
    </xf>
    <xf numFmtId="0" fontId="4" fillId="3" borderId="20" xfId="0" applyNumberFormat="1" applyFont="1" applyFill="1" applyBorder="1" applyAlignment="1">
      <alignment horizontal="center" vertical="center" wrapText="1"/>
    </xf>
    <xf numFmtId="0" fontId="4" fillId="3" borderId="21" xfId="0" applyNumberFormat="1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56" xfId="0" applyNumberFormat="1" applyFont="1" applyFill="1" applyBorder="1" applyAlignment="1">
      <alignment horizontal="center" vertical="center"/>
    </xf>
    <xf numFmtId="0" fontId="4" fillId="2" borderId="26" xfId="0" applyNumberFormat="1" applyFont="1" applyFill="1" applyBorder="1" applyAlignment="1">
      <alignment horizontal="center" vertical="center"/>
    </xf>
    <xf numFmtId="0" fontId="4" fillId="3" borderId="13" xfId="0" applyNumberFormat="1" applyFont="1" applyFill="1" applyBorder="1" applyAlignment="1">
      <alignment horizontal="center" vertical="center" wrapText="1"/>
    </xf>
    <xf numFmtId="0" fontId="4" fillId="3" borderId="28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27" fillId="4" borderId="52" xfId="0" applyFont="1" applyFill="1" applyBorder="1" applyAlignment="1">
      <alignment horizontal="center" vertical="center" wrapText="1"/>
    </xf>
    <xf numFmtId="0" fontId="27" fillId="4" borderId="54" xfId="0" applyFont="1" applyFill="1" applyBorder="1" applyAlignment="1">
      <alignment horizontal="center" vertical="center" wrapText="1"/>
    </xf>
    <xf numFmtId="0" fontId="27" fillId="4" borderId="4" xfId="0" applyNumberFormat="1" applyFont="1" applyFill="1" applyBorder="1" applyAlignment="1">
      <alignment horizontal="center" vertical="center" wrapText="1"/>
    </xf>
    <xf numFmtId="0" fontId="27" fillId="4" borderId="23" xfId="0" applyNumberFormat="1" applyFont="1" applyFill="1" applyBorder="1" applyAlignment="1">
      <alignment horizontal="center" vertical="center" wrapText="1"/>
    </xf>
    <xf numFmtId="0" fontId="27" fillId="4" borderId="57" xfId="0" applyNumberFormat="1" applyFont="1" applyFill="1" applyBorder="1" applyAlignment="1">
      <alignment horizontal="center" vertical="center" wrapText="1"/>
    </xf>
    <xf numFmtId="0" fontId="27" fillId="4" borderId="58" xfId="0" applyNumberFormat="1" applyFont="1" applyFill="1" applyBorder="1" applyAlignment="1">
      <alignment horizontal="center" vertical="center" wrapText="1"/>
    </xf>
    <xf numFmtId="0" fontId="27" fillId="4" borderId="49" xfId="0" applyFont="1" applyFill="1" applyBorder="1" applyAlignment="1">
      <alignment horizontal="center" vertical="center" wrapText="1"/>
    </xf>
    <xf numFmtId="0" fontId="27" fillId="4" borderId="38" xfId="0" applyFont="1" applyFill="1" applyBorder="1" applyAlignment="1">
      <alignment horizontal="center" vertical="center" wrapText="1"/>
    </xf>
    <xf numFmtId="0" fontId="27" fillId="4" borderId="34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4" borderId="3" xfId="0" applyNumberFormat="1" applyFont="1" applyFill="1" applyBorder="1" applyAlignment="1">
      <alignment horizontal="center" vertical="center" wrapText="1"/>
    </xf>
    <xf numFmtId="0" fontId="27" fillId="4" borderId="22" xfId="0" applyNumberFormat="1" applyFont="1" applyFill="1" applyBorder="1" applyAlignment="1">
      <alignment horizontal="center" vertical="center" wrapText="1"/>
    </xf>
    <xf numFmtId="0" fontId="27" fillId="4" borderId="49" xfId="0" applyNumberFormat="1" applyFont="1" applyFill="1" applyBorder="1" applyAlignment="1">
      <alignment horizontal="center" vertical="center" wrapText="1"/>
    </xf>
    <xf numFmtId="0" fontId="27" fillId="4" borderId="38" xfId="0" applyNumberFormat="1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31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opLeftCell="A13" workbookViewId="0">
      <selection activeCell="A9" sqref="A9:R10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7" customWidth="1"/>
    <col min="17" max="17" width="10.7109375" customWidth="1"/>
    <col min="18" max="18" width="18.28515625" customWidth="1"/>
    <col min="19" max="19" width="18.28515625" style="25" hidden="1" customWidth="1"/>
    <col min="20" max="20" width="18.28515625" style="87" hidden="1" customWidth="1"/>
    <col min="21" max="21" width="18.28515625" customWidth="1"/>
  </cols>
  <sheetData>
    <row r="1" spans="1:20" ht="30" customHeight="1" thickTop="1" thickBot="1" x14ac:dyDescent="0.35">
      <c r="A1" s="176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</row>
    <row r="2" spans="1:20" ht="30.75" customHeight="1" x14ac:dyDescent="0.3">
      <c r="A2" s="179" t="s">
        <v>34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1"/>
    </row>
    <row r="3" spans="1:20" ht="30" customHeight="1" thickBot="1" x14ac:dyDescent="0.35">
      <c r="A3" s="146" t="s">
        <v>29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8"/>
    </row>
    <row r="4" spans="1:20" ht="30.75" customHeight="1" x14ac:dyDescent="0.25">
      <c r="A4" s="149" t="s">
        <v>142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 t="s">
        <v>35</v>
      </c>
      <c r="M4" s="150"/>
      <c r="N4" s="150"/>
      <c r="O4" s="150"/>
      <c r="P4" s="150"/>
      <c r="Q4" s="150"/>
      <c r="R4" s="183" t="s">
        <v>144</v>
      </c>
      <c r="S4" s="184"/>
      <c r="T4" s="185"/>
    </row>
    <row r="5" spans="1:20" ht="30" customHeight="1" thickBot="1" x14ac:dyDescent="0.3">
      <c r="A5" s="182" t="s">
        <v>42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 t="s">
        <v>30</v>
      </c>
      <c r="M5" s="157"/>
      <c r="N5" s="157"/>
      <c r="O5" s="157"/>
      <c r="P5" s="157"/>
      <c r="Q5" s="157"/>
      <c r="R5" s="154" t="s">
        <v>41</v>
      </c>
      <c r="S5" s="155"/>
      <c r="T5" s="156"/>
    </row>
    <row r="6" spans="1:20" ht="15.75" customHeight="1" x14ac:dyDescent="0.25">
      <c r="A6" s="186" t="s">
        <v>15</v>
      </c>
      <c r="B6" s="189" t="s">
        <v>13</v>
      </c>
      <c r="C6" s="163" t="s">
        <v>4</v>
      </c>
      <c r="D6" s="164"/>
      <c r="E6" s="165"/>
      <c r="F6" s="192" t="s">
        <v>20</v>
      </c>
      <c r="G6" s="192" t="s">
        <v>16</v>
      </c>
      <c r="H6" s="160" t="s">
        <v>19</v>
      </c>
      <c r="I6" s="161"/>
      <c r="J6" s="161"/>
      <c r="K6" s="161"/>
      <c r="L6" s="161"/>
      <c r="M6" s="161"/>
      <c r="N6" s="161"/>
      <c r="O6" s="161"/>
      <c r="P6" s="161"/>
      <c r="Q6" s="162"/>
      <c r="R6" s="195" t="s">
        <v>5</v>
      </c>
      <c r="S6" s="198" t="s">
        <v>33</v>
      </c>
      <c r="T6" s="201" t="s">
        <v>7</v>
      </c>
    </row>
    <row r="7" spans="1:20" ht="36" customHeight="1" x14ac:dyDescent="0.25">
      <c r="A7" s="187"/>
      <c r="B7" s="190"/>
      <c r="C7" s="207" t="s">
        <v>4</v>
      </c>
      <c r="D7" s="168" t="s">
        <v>25</v>
      </c>
      <c r="E7" s="166" t="s">
        <v>21</v>
      </c>
      <c r="F7" s="193"/>
      <c r="G7" s="193"/>
      <c r="H7" s="158" t="s">
        <v>18</v>
      </c>
      <c r="I7" s="151" t="s">
        <v>1</v>
      </c>
      <c r="J7" s="151"/>
      <c r="K7" s="151"/>
      <c r="L7" s="204" t="s">
        <v>2</v>
      </c>
      <c r="M7" s="205"/>
      <c r="N7" s="206"/>
      <c r="O7" s="152" t="s">
        <v>3</v>
      </c>
      <c r="P7" s="152"/>
      <c r="Q7" s="153"/>
      <c r="R7" s="196"/>
      <c r="S7" s="199"/>
      <c r="T7" s="202"/>
    </row>
    <row r="8" spans="1:20" s="1" customFormat="1" ht="42" customHeight="1" thickBot="1" x14ac:dyDescent="0.3">
      <c r="A8" s="188"/>
      <c r="B8" s="191"/>
      <c r="C8" s="208"/>
      <c r="D8" s="169"/>
      <c r="E8" s="167"/>
      <c r="F8" s="194"/>
      <c r="G8" s="194"/>
      <c r="H8" s="159"/>
      <c r="I8" s="13" t="s">
        <v>10</v>
      </c>
      <c r="J8" s="13" t="s">
        <v>24</v>
      </c>
      <c r="K8" s="14" t="s">
        <v>8</v>
      </c>
      <c r="L8" s="13" t="s">
        <v>11</v>
      </c>
      <c r="M8" s="13" t="s">
        <v>24</v>
      </c>
      <c r="N8" s="13" t="s">
        <v>8</v>
      </c>
      <c r="O8" s="13" t="s">
        <v>12</v>
      </c>
      <c r="P8" s="14" t="s">
        <v>17</v>
      </c>
      <c r="Q8" s="8" t="s">
        <v>9</v>
      </c>
      <c r="R8" s="197"/>
      <c r="S8" s="200"/>
      <c r="T8" s="203"/>
    </row>
    <row r="9" spans="1:20" s="9" customFormat="1" ht="15" customHeight="1" x14ac:dyDescent="0.25">
      <c r="A9" s="170">
        <v>1</v>
      </c>
      <c r="B9" s="172">
        <v>2</v>
      </c>
      <c r="C9" s="174">
        <v>3</v>
      </c>
      <c r="D9" s="110">
        <v>4</v>
      </c>
      <c r="E9" s="111">
        <v>5</v>
      </c>
      <c r="F9" s="112">
        <v>6</v>
      </c>
      <c r="G9" s="134">
        <v>7</v>
      </c>
      <c r="H9" s="113">
        <v>8</v>
      </c>
      <c r="I9" s="132">
        <v>9</v>
      </c>
      <c r="J9" s="142">
        <v>10</v>
      </c>
      <c r="K9" s="132">
        <v>11</v>
      </c>
      <c r="L9" s="132">
        <v>12</v>
      </c>
      <c r="M9" s="142">
        <v>13</v>
      </c>
      <c r="N9" s="132">
        <v>14</v>
      </c>
      <c r="O9" s="132">
        <v>15</v>
      </c>
      <c r="P9" s="132">
        <v>16</v>
      </c>
      <c r="Q9" s="136">
        <v>17</v>
      </c>
      <c r="R9" s="138">
        <v>18</v>
      </c>
      <c r="S9" s="140">
        <v>19</v>
      </c>
      <c r="T9" s="130">
        <v>20</v>
      </c>
    </row>
    <row r="10" spans="1:20" s="1" customFormat="1" ht="43.5" customHeight="1" thickBot="1" x14ac:dyDescent="0.3">
      <c r="A10" s="171"/>
      <c r="B10" s="173"/>
      <c r="C10" s="175"/>
      <c r="D10" s="114" t="s">
        <v>26</v>
      </c>
      <c r="E10" s="115" t="s">
        <v>28</v>
      </c>
      <c r="F10" s="116" t="s">
        <v>23</v>
      </c>
      <c r="G10" s="135"/>
      <c r="H10" s="117" t="s">
        <v>27</v>
      </c>
      <c r="I10" s="133"/>
      <c r="J10" s="143"/>
      <c r="K10" s="133"/>
      <c r="L10" s="133"/>
      <c r="M10" s="143"/>
      <c r="N10" s="133"/>
      <c r="O10" s="133"/>
      <c r="P10" s="133"/>
      <c r="Q10" s="137"/>
      <c r="R10" s="139"/>
      <c r="S10" s="141"/>
      <c r="T10" s="131"/>
    </row>
    <row r="11" spans="1:20" s="1" customFormat="1" ht="31.5" customHeight="1" x14ac:dyDescent="0.2">
      <c r="A11" s="65">
        <v>1</v>
      </c>
      <c r="B11" s="78" t="s">
        <v>127</v>
      </c>
      <c r="C11" s="72">
        <v>2</v>
      </c>
      <c r="D11" s="68">
        <f t="shared" ref="D11:D23" si="0">(J11+K11+M11+N11)*C11/F11</f>
        <v>0</v>
      </c>
      <c r="E11" s="69">
        <f t="shared" ref="E11:E23" si="1">(I11-K11+L11-N11+O11)*C11/F11</f>
        <v>1</v>
      </c>
      <c r="F11" s="70">
        <f t="shared" ref="F11:F23" si="2">G11+H11</f>
        <v>60</v>
      </c>
      <c r="G11" s="70">
        <v>30</v>
      </c>
      <c r="H11" s="72">
        <f>I11+L11+O11</f>
        <v>30</v>
      </c>
      <c r="I11" s="79"/>
      <c r="J11" s="79"/>
      <c r="K11" s="79"/>
      <c r="L11" s="79">
        <v>15</v>
      </c>
      <c r="M11" s="79"/>
      <c r="N11" s="79"/>
      <c r="O11" s="79">
        <v>15</v>
      </c>
      <c r="P11" s="79"/>
      <c r="Q11" s="80" t="s">
        <v>36</v>
      </c>
      <c r="R11" s="77" t="s">
        <v>31</v>
      </c>
      <c r="S11" s="3" t="s">
        <v>52</v>
      </c>
      <c r="T11" s="82" t="s">
        <v>53</v>
      </c>
    </row>
    <row r="12" spans="1:20" s="1" customFormat="1" ht="31.5" customHeight="1" x14ac:dyDescent="0.2">
      <c r="A12" s="81">
        <v>2</v>
      </c>
      <c r="B12" s="76" t="s">
        <v>43</v>
      </c>
      <c r="C12" s="67">
        <v>2</v>
      </c>
      <c r="D12" s="68">
        <f t="shared" si="0"/>
        <v>0</v>
      </c>
      <c r="E12" s="69">
        <f t="shared" si="1"/>
        <v>1.5</v>
      </c>
      <c r="F12" s="70">
        <f t="shared" si="2"/>
        <v>60</v>
      </c>
      <c r="G12" s="71">
        <v>15</v>
      </c>
      <c r="H12" s="72">
        <f>I12+L12+O12</f>
        <v>45</v>
      </c>
      <c r="I12" s="73"/>
      <c r="J12" s="73"/>
      <c r="K12" s="73"/>
      <c r="L12" s="73">
        <v>20</v>
      </c>
      <c r="M12" s="73"/>
      <c r="N12" s="73"/>
      <c r="O12" s="73">
        <v>25</v>
      </c>
      <c r="P12" s="73"/>
      <c r="Q12" s="74" t="s">
        <v>22</v>
      </c>
      <c r="R12" s="75" t="s">
        <v>31</v>
      </c>
      <c r="S12" s="64" t="s">
        <v>37</v>
      </c>
      <c r="T12" s="83" t="s">
        <v>54</v>
      </c>
    </row>
    <row r="13" spans="1:20" s="1" customFormat="1" ht="31.5" customHeight="1" x14ac:dyDescent="0.2">
      <c r="A13" s="65">
        <v>3</v>
      </c>
      <c r="B13" s="76" t="s">
        <v>134</v>
      </c>
      <c r="C13" s="67">
        <v>2</v>
      </c>
      <c r="D13" s="68">
        <f t="shared" si="0"/>
        <v>0</v>
      </c>
      <c r="E13" s="69">
        <f t="shared" si="1"/>
        <v>0.66666666666666663</v>
      </c>
      <c r="F13" s="70">
        <f t="shared" si="2"/>
        <v>60</v>
      </c>
      <c r="G13" s="71">
        <v>40</v>
      </c>
      <c r="H13" s="72">
        <v>20</v>
      </c>
      <c r="I13" s="73"/>
      <c r="J13" s="73"/>
      <c r="K13" s="73"/>
      <c r="L13" s="73">
        <v>4</v>
      </c>
      <c r="M13" s="73"/>
      <c r="N13" s="73"/>
      <c r="O13" s="73">
        <v>16</v>
      </c>
      <c r="P13" s="73"/>
      <c r="Q13" s="74" t="s">
        <v>36</v>
      </c>
      <c r="R13" s="75" t="s">
        <v>31</v>
      </c>
      <c r="S13" s="89" t="s">
        <v>143</v>
      </c>
      <c r="T13" s="84" t="s">
        <v>135</v>
      </c>
    </row>
    <row r="14" spans="1:20" s="1" customFormat="1" ht="32.25" customHeight="1" x14ac:dyDescent="0.25">
      <c r="A14" s="81">
        <v>4</v>
      </c>
      <c r="B14" s="66" t="s">
        <v>69</v>
      </c>
      <c r="C14" s="67">
        <v>2</v>
      </c>
      <c r="D14" s="68">
        <f t="shared" si="0"/>
        <v>0</v>
      </c>
      <c r="E14" s="69">
        <f t="shared" si="1"/>
        <v>1</v>
      </c>
      <c r="F14" s="70">
        <f t="shared" si="2"/>
        <v>60</v>
      </c>
      <c r="G14" s="71">
        <v>30</v>
      </c>
      <c r="H14" s="72">
        <f t="shared" ref="H14:H23" si="3">I14+L14+O14</f>
        <v>30</v>
      </c>
      <c r="I14" s="73"/>
      <c r="J14" s="73"/>
      <c r="K14" s="73"/>
      <c r="L14" s="73">
        <v>30</v>
      </c>
      <c r="M14" s="73"/>
      <c r="N14" s="73"/>
      <c r="O14" s="73"/>
      <c r="P14" s="73"/>
      <c r="Q14" s="74"/>
      <c r="R14" s="75" t="s">
        <v>31</v>
      </c>
      <c r="S14" s="64" t="s">
        <v>57</v>
      </c>
      <c r="T14" s="83" t="s">
        <v>58</v>
      </c>
    </row>
    <row r="15" spans="1:20" s="1" customFormat="1" ht="29.25" customHeight="1" x14ac:dyDescent="0.25">
      <c r="A15" s="4">
        <v>5</v>
      </c>
      <c r="B15" s="21" t="s">
        <v>45</v>
      </c>
      <c r="C15" s="34">
        <v>1</v>
      </c>
      <c r="D15" s="29">
        <f t="shared" si="0"/>
        <v>0</v>
      </c>
      <c r="E15" s="30">
        <f t="shared" si="1"/>
        <v>0.66666666666666663</v>
      </c>
      <c r="F15" s="31">
        <f t="shared" si="2"/>
        <v>30</v>
      </c>
      <c r="G15" s="35">
        <v>10</v>
      </c>
      <c r="H15" s="28">
        <f t="shared" si="3"/>
        <v>20</v>
      </c>
      <c r="I15" s="36"/>
      <c r="J15" s="36"/>
      <c r="K15" s="36"/>
      <c r="L15" s="36">
        <v>5</v>
      </c>
      <c r="M15" s="36"/>
      <c r="N15" s="36"/>
      <c r="O15" s="36">
        <v>15</v>
      </c>
      <c r="P15" s="36"/>
      <c r="Q15" s="37" t="s">
        <v>51</v>
      </c>
      <c r="R15" s="2" t="s">
        <v>31</v>
      </c>
      <c r="S15" s="19" t="s">
        <v>59</v>
      </c>
      <c r="T15" s="83" t="s">
        <v>60</v>
      </c>
    </row>
    <row r="16" spans="1:20" s="1" customFormat="1" ht="42.75" customHeight="1" x14ac:dyDescent="0.25">
      <c r="A16" s="5">
        <v>6</v>
      </c>
      <c r="B16" s="21" t="s">
        <v>46</v>
      </c>
      <c r="C16" s="34">
        <v>3</v>
      </c>
      <c r="D16" s="29">
        <f t="shared" si="0"/>
        <v>0</v>
      </c>
      <c r="E16" s="30">
        <f t="shared" si="1"/>
        <v>1.1666666666666667</v>
      </c>
      <c r="F16" s="31">
        <f t="shared" si="2"/>
        <v>90</v>
      </c>
      <c r="G16" s="35">
        <v>55</v>
      </c>
      <c r="H16" s="28">
        <f t="shared" si="3"/>
        <v>35</v>
      </c>
      <c r="I16" s="36">
        <v>15</v>
      </c>
      <c r="J16" s="36"/>
      <c r="K16" s="36"/>
      <c r="L16" s="36">
        <v>5</v>
      </c>
      <c r="M16" s="36"/>
      <c r="N16" s="36"/>
      <c r="O16" s="36">
        <v>15</v>
      </c>
      <c r="P16" s="36"/>
      <c r="Q16" s="37" t="s">
        <v>22</v>
      </c>
      <c r="R16" s="2" t="s">
        <v>32</v>
      </c>
      <c r="S16" s="19" t="s">
        <v>61</v>
      </c>
      <c r="T16" s="83" t="s">
        <v>131</v>
      </c>
    </row>
    <row r="17" spans="1:20" s="1" customFormat="1" ht="78.75" customHeight="1" x14ac:dyDescent="0.25">
      <c r="A17" s="4">
        <v>7</v>
      </c>
      <c r="B17" s="21" t="s">
        <v>128</v>
      </c>
      <c r="C17" s="34">
        <v>8</v>
      </c>
      <c r="D17" s="29">
        <f t="shared" si="0"/>
        <v>0</v>
      </c>
      <c r="E17" s="30">
        <f t="shared" si="1"/>
        <v>3.8666666666666667</v>
      </c>
      <c r="F17" s="31">
        <f t="shared" si="2"/>
        <v>240</v>
      </c>
      <c r="G17" s="35">
        <v>124</v>
      </c>
      <c r="H17" s="28">
        <f t="shared" si="3"/>
        <v>116</v>
      </c>
      <c r="I17" s="36"/>
      <c r="J17" s="36"/>
      <c r="K17" s="36"/>
      <c r="L17" s="36">
        <v>46</v>
      </c>
      <c r="M17" s="36"/>
      <c r="N17" s="62"/>
      <c r="O17" s="36">
        <v>70</v>
      </c>
      <c r="P17" s="63"/>
      <c r="Q17" s="38" t="s">
        <v>51</v>
      </c>
      <c r="R17" s="2" t="s">
        <v>32</v>
      </c>
      <c r="S17" s="19" t="s">
        <v>61</v>
      </c>
      <c r="T17" s="83" t="s">
        <v>62</v>
      </c>
    </row>
    <row r="18" spans="1:20" s="1" customFormat="1" ht="42" customHeight="1" x14ac:dyDescent="0.25">
      <c r="A18" s="5">
        <v>8</v>
      </c>
      <c r="B18" s="21" t="s">
        <v>47</v>
      </c>
      <c r="C18" s="34">
        <v>3</v>
      </c>
      <c r="D18" s="29">
        <f t="shared" si="0"/>
        <v>0</v>
      </c>
      <c r="E18" s="30">
        <f t="shared" si="1"/>
        <v>1.5</v>
      </c>
      <c r="F18" s="31">
        <f t="shared" si="2"/>
        <v>90</v>
      </c>
      <c r="G18" s="35">
        <v>45</v>
      </c>
      <c r="H18" s="28">
        <f t="shared" si="3"/>
        <v>45</v>
      </c>
      <c r="I18" s="36">
        <v>5</v>
      </c>
      <c r="J18" s="36"/>
      <c r="K18" s="36"/>
      <c r="L18" s="36">
        <v>10</v>
      </c>
      <c r="M18" s="36"/>
      <c r="N18" s="36"/>
      <c r="O18" s="36">
        <v>30</v>
      </c>
      <c r="P18" s="36"/>
      <c r="Q18" s="37" t="s">
        <v>51</v>
      </c>
      <c r="R18" s="2" t="s">
        <v>31</v>
      </c>
      <c r="S18" s="19" t="s">
        <v>61</v>
      </c>
      <c r="T18" s="83" t="s">
        <v>62</v>
      </c>
    </row>
    <row r="19" spans="1:20" s="1" customFormat="1" ht="24.95" customHeight="1" x14ac:dyDescent="0.25">
      <c r="A19" s="4">
        <v>9</v>
      </c>
      <c r="B19" s="21" t="s">
        <v>48</v>
      </c>
      <c r="C19" s="34">
        <v>1</v>
      </c>
      <c r="D19" s="29">
        <f t="shared" si="0"/>
        <v>0</v>
      </c>
      <c r="E19" s="30">
        <f t="shared" si="1"/>
        <v>0.66666666666666663</v>
      </c>
      <c r="F19" s="31">
        <f t="shared" si="2"/>
        <v>30</v>
      </c>
      <c r="G19" s="35">
        <v>10</v>
      </c>
      <c r="H19" s="28">
        <f t="shared" si="3"/>
        <v>20</v>
      </c>
      <c r="I19" s="36">
        <v>5</v>
      </c>
      <c r="J19" s="36"/>
      <c r="K19" s="36"/>
      <c r="L19" s="36">
        <v>10</v>
      </c>
      <c r="M19" s="36"/>
      <c r="N19" s="36"/>
      <c r="O19" s="36">
        <v>5</v>
      </c>
      <c r="P19" s="36"/>
      <c r="Q19" s="37" t="s">
        <v>51</v>
      </c>
      <c r="R19" s="2" t="s">
        <v>31</v>
      </c>
      <c r="S19" s="19" t="s">
        <v>63</v>
      </c>
      <c r="T19" s="83" t="s">
        <v>137</v>
      </c>
    </row>
    <row r="20" spans="1:20" ht="40.15" customHeight="1" x14ac:dyDescent="0.25">
      <c r="A20" s="5">
        <v>10</v>
      </c>
      <c r="B20" s="26" t="s">
        <v>67</v>
      </c>
      <c r="C20" s="39">
        <v>2</v>
      </c>
      <c r="D20" s="29">
        <f t="shared" si="0"/>
        <v>0</v>
      </c>
      <c r="E20" s="30">
        <f t="shared" si="1"/>
        <v>1</v>
      </c>
      <c r="F20" s="31">
        <f t="shared" si="2"/>
        <v>60</v>
      </c>
      <c r="G20" s="40">
        <v>30</v>
      </c>
      <c r="H20" s="28">
        <f t="shared" si="3"/>
        <v>30</v>
      </c>
      <c r="I20" s="41">
        <v>20</v>
      </c>
      <c r="J20" s="41"/>
      <c r="K20" s="41"/>
      <c r="L20" s="42"/>
      <c r="M20" s="42"/>
      <c r="N20" s="42"/>
      <c r="O20" s="41">
        <v>10</v>
      </c>
      <c r="P20" s="42"/>
      <c r="Q20" s="43" t="s">
        <v>36</v>
      </c>
      <c r="R20" s="2" t="s">
        <v>31</v>
      </c>
      <c r="S20" s="27" t="s">
        <v>38</v>
      </c>
      <c r="T20" s="85" t="s">
        <v>64</v>
      </c>
    </row>
    <row r="21" spans="1:20" ht="24.95" customHeight="1" x14ac:dyDescent="0.25">
      <c r="A21" s="4">
        <v>11</v>
      </c>
      <c r="B21" s="22" t="s">
        <v>49</v>
      </c>
      <c r="C21" s="39">
        <v>2</v>
      </c>
      <c r="D21" s="29">
        <f t="shared" si="0"/>
        <v>0</v>
      </c>
      <c r="E21" s="30">
        <f t="shared" si="1"/>
        <v>1</v>
      </c>
      <c r="F21" s="31">
        <f t="shared" si="2"/>
        <v>60</v>
      </c>
      <c r="G21" s="40">
        <v>30</v>
      </c>
      <c r="H21" s="28">
        <f t="shared" si="3"/>
        <v>30</v>
      </c>
      <c r="I21" s="41">
        <v>6</v>
      </c>
      <c r="J21" s="41"/>
      <c r="K21" s="41"/>
      <c r="L21" s="41">
        <v>24</v>
      </c>
      <c r="M21" s="41"/>
      <c r="N21" s="41"/>
      <c r="O21" s="41"/>
      <c r="P21" s="41"/>
      <c r="Q21" s="43"/>
      <c r="R21" s="2" t="s">
        <v>31</v>
      </c>
      <c r="S21" s="23" t="s">
        <v>57</v>
      </c>
      <c r="T21" s="88" t="s">
        <v>58</v>
      </c>
    </row>
    <row r="22" spans="1:20" ht="24.95" customHeight="1" x14ac:dyDescent="0.25">
      <c r="A22" s="5">
        <v>12</v>
      </c>
      <c r="B22" s="26" t="s">
        <v>68</v>
      </c>
      <c r="C22" s="39">
        <v>2</v>
      </c>
      <c r="D22" s="29">
        <f t="shared" si="0"/>
        <v>0</v>
      </c>
      <c r="E22" s="30">
        <f t="shared" si="1"/>
        <v>1</v>
      </c>
      <c r="F22" s="31">
        <f t="shared" si="2"/>
        <v>60</v>
      </c>
      <c r="G22" s="40">
        <v>30</v>
      </c>
      <c r="H22" s="28">
        <f t="shared" si="3"/>
        <v>30</v>
      </c>
      <c r="I22" s="41">
        <v>10</v>
      </c>
      <c r="J22" s="41"/>
      <c r="K22" s="41"/>
      <c r="L22" s="41"/>
      <c r="M22" s="41"/>
      <c r="N22" s="41"/>
      <c r="O22" s="41">
        <v>20</v>
      </c>
      <c r="P22" s="41"/>
      <c r="Q22" s="43" t="s">
        <v>36</v>
      </c>
      <c r="R22" s="2" t="s">
        <v>31</v>
      </c>
      <c r="S22" s="23" t="s">
        <v>65</v>
      </c>
      <c r="T22" s="88" t="s">
        <v>66</v>
      </c>
    </row>
    <row r="23" spans="1:20" ht="24.95" customHeight="1" thickBot="1" x14ac:dyDescent="0.3">
      <c r="A23" s="4">
        <v>13</v>
      </c>
      <c r="B23" s="22" t="s">
        <v>50</v>
      </c>
      <c r="C23" s="39">
        <v>0</v>
      </c>
      <c r="D23" s="29">
        <f t="shared" si="0"/>
        <v>0</v>
      </c>
      <c r="E23" s="30">
        <f t="shared" si="1"/>
        <v>0</v>
      </c>
      <c r="F23" s="31">
        <f t="shared" si="2"/>
        <v>5</v>
      </c>
      <c r="G23" s="40">
        <v>0</v>
      </c>
      <c r="H23" s="28">
        <f t="shared" si="3"/>
        <v>5</v>
      </c>
      <c r="I23" s="41">
        <v>5</v>
      </c>
      <c r="J23" s="41"/>
      <c r="K23" s="41">
        <v>5</v>
      </c>
      <c r="L23" s="41"/>
      <c r="M23" s="41"/>
      <c r="N23" s="41"/>
      <c r="O23" s="41"/>
      <c r="P23" s="41"/>
      <c r="Q23" s="43"/>
      <c r="R23" s="2" t="s">
        <v>31</v>
      </c>
      <c r="S23" s="23" t="s">
        <v>39</v>
      </c>
      <c r="T23" s="85" t="s">
        <v>40</v>
      </c>
    </row>
    <row r="24" spans="1:20" ht="26.85" customHeight="1" thickBot="1" x14ac:dyDescent="0.3">
      <c r="A24" s="144" t="s">
        <v>6</v>
      </c>
      <c r="B24" s="145"/>
      <c r="C24" s="15">
        <f t="shared" ref="C24:P24" si="4">SUM(C11:C23)</f>
        <v>30</v>
      </c>
      <c r="D24" s="11">
        <f t="shared" si="4"/>
        <v>0</v>
      </c>
      <c r="E24" s="12">
        <f t="shared" si="4"/>
        <v>15.033333333333333</v>
      </c>
      <c r="F24" s="16">
        <f t="shared" si="4"/>
        <v>905</v>
      </c>
      <c r="G24" s="16">
        <f t="shared" si="4"/>
        <v>449</v>
      </c>
      <c r="H24" s="16">
        <f t="shared" si="4"/>
        <v>456</v>
      </c>
      <c r="I24" s="16">
        <f t="shared" si="4"/>
        <v>66</v>
      </c>
      <c r="J24" s="16">
        <f t="shared" si="4"/>
        <v>0</v>
      </c>
      <c r="K24" s="16">
        <f t="shared" si="4"/>
        <v>5</v>
      </c>
      <c r="L24" s="16">
        <f t="shared" si="4"/>
        <v>169</v>
      </c>
      <c r="M24" s="16">
        <f t="shared" si="4"/>
        <v>0</v>
      </c>
      <c r="N24" s="16">
        <f t="shared" si="4"/>
        <v>0</v>
      </c>
      <c r="O24" s="16">
        <f t="shared" si="4"/>
        <v>221</v>
      </c>
      <c r="P24" s="16">
        <f t="shared" si="4"/>
        <v>0</v>
      </c>
      <c r="Q24" s="7"/>
      <c r="R24" s="6"/>
      <c r="S24" s="24" t="s">
        <v>14</v>
      </c>
      <c r="T24" s="86" t="s">
        <v>14</v>
      </c>
    </row>
    <row r="26" spans="1:20" x14ac:dyDescent="0.25">
      <c r="B26" s="18"/>
    </row>
    <row r="27" spans="1:20" x14ac:dyDescent="0.25">
      <c r="B27" s="18"/>
    </row>
    <row r="28" spans="1:20" x14ac:dyDescent="0.25">
      <c r="B28" s="18"/>
    </row>
  </sheetData>
  <mergeCells count="42">
    <mergeCell ref="A1:T1"/>
    <mergeCell ref="A2:T2"/>
    <mergeCell ref="A5:K5"/>
    <mergeCell ref="R4:T4"/>
    <mergeCell ref="A6:A8"/>
    <mergeCell ref="B6:B8"/>
    <mergeCell ref="F6:F8"/>
    <mergeCell ref="G6:G8"/>
    <mergeCell ref="R6:R8"/>
    <mergeCell ref="S6:S8"/>
    <mergeCell ref="T6:T8"/>
    <mergeCell ref="L7:N7"/>
    <mergeCell ref="C7:C8"/>
    <mergeCell ref="A24:B24"/>
    <mergeCell ref="A3:T3"/>
    <mergeCell ref="A4:K4"/>
    <mergeCell ref="I7:K7"/>
    <mergeCell ref="O7:Q7"/>
    <mergeCell ref="R5:T5"/>
    <mergeCell ref="L4:Q4"/>
    <mergeCell ref="L5:Q5"/>
    <mergeCell ref="H7:H8"/>
    <mergeCell ref="H6:Q6"/>
    <mergeCell ref="C6:E6"/>
    <mergeCell ref="E7:E8"/>
    <mergeCell ref="D7:D8"/>
    <mergeCell ref="A9:A10"/>
    <mergeCell ref="B9:B10"/>
    <mergeCell ref="C9:C10"/>
    <mergeCell ref="G9:G10"/>
    <mergeCell ref="I9:I10"/>
    <mergeCell ref="Q9:Q10"/>
    <mergeCell ref="R9:R10"/>
    <mergeCell ref="S9:S10"/>
    <mergeCell ref="M9:M10"/>
    <mergeCell ref="J9:J10"/>
    <mergeCell ref="T9:T10"/>
    <mergeCell ref="K9:K10"/>
    <mergeCell ref="L9:L10"/>
    <mergeCell ref="N9:N10"/>
    <mergeCell ref="O9:O10"/>
    <mergeCell ref="P9:P10"/>
  </mergeCells>
  <pageMargins left="0.23622047244094491" right="0.23622047244094491" top="0.19685039370078741" bottom="0.15748031496062992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opLeftCell="A13" zoomScaleNormal="100" workbookViewId="0">
      <selection activeCell="K12" sqref="K1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7" customWidth="1"/>
    <col min="17" max="17" width="10.7109375" customWidth="1"/>
    <col min="18" max="18" width="18.28515625" customWidth="1"/>
    <col min="19" max="19" width="18.28515625" style="25" hidden="1" customWidth="1"/>
    <col min="20" max="20" width="18.28515625" style="87" hidden="1" customWidth="1"/>
    <col min="21" max="21" width="18.28515625" hidden="1" customWidth="1"/>
  </cols>
  <sheetData>
    <row r="1" spans="1:21" ht="20.25" thickTop="1" thickBot="1" x14ac:dyDescent="0.35">
      <c r="A1" s="176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</row>
    <row r="2" spans="1:21" ht="18.75" x14ac:dyDescent="0.3">
      <c r="A2" s="179" t="s">
        <v>34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1"/>
    </row>
    <row r="3" spans="1:21" ht="19.5" thickBot="1" x14ac:dyDescent="0.35">
      <c r="A3" s="146" t="s">
        <v>29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8"/>
    </row>
    <row r="4" spans="1:21" ht="29.45" customHeight="1" x14ac:dyDescent="0.25">
      <c r="A4" s="149" t="s">
        <v>142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 t="s">
        <v>70</v>
      </c>
      <c r="M4" s="150"/>
      <c r="N4" s="150"/>
      <c r="O4" s="150"/>
      <c r="P4" s="150"/>
      <c r="Q4" s="150"/>
      <c r="R4" s="183" t="s">
        <v>144</v>
      </c>
      <c r="S4" s="184"/>
      <c r="T4" s="185"/>
    </row>
    <row r="5" spans="1:21" ht="15.75" thickBot="1" x14ac:dyDescent="0.3">
      <c r="A5" s="182" t="s">
        <v>42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 t="s">
        <v>30</v>
      </c>
      <c r="M5" s="157"/>
      <c r="N5" s="157"/>
      <c r="O5" s="157"/>
      <c r="P5" s="157"/>
      <c r="Q5" s="157"/>
      <c r="R5" s="154" t="s">
        <v>41</v>
      </c>
      <c r="S5" s="155"/>
      <c r="T5" s="156"/>
    </row>
    <row r="6" spans="1:21" x14ac:dyDescent="0.25">
      <c r="A6" s="186" t="s">
        <v>15</v>
      </c>
      <c r="B6" s="189" t="s">
        <v>13</v>
      </c>
      <c r="C6" s="163" t="s">
        <v>4</v>
      </c>
      <c r="D6" s="164"/>
      <c r="E6" s="165"/>
      <c r="F6" s="192" t="s">
        <v>20</v>
      </c>
      <c r="G6" s="192" t="s">
        <v>16</v>
      </c>
      <c r="H6" s="160" t="s">
        <v>19</v>
      </c>
      <c r="I6" s="161"/>
      <c r="J6" s="161"/>
      <c r="K6" s="161"/>
      <c r="L6" s="161"/>
      <c r="M6" s="161"/>
      <c r="N6" s="161"/>
      <c r="O6" s="161"/>
      <c r="P6" s="161"/>
      <c r="Q6" s="162"/>
      <c r="R6" s="195" t="s">
        <v>5</v>
      </c>
      <c r="S6" s="198" t="s">
        <v>33</v>
      </c>
      <c r="T6" s="201" t="s">
        <v>7</v>
      </c>
    </row>
    <row r="7" spans="1:21" x14ac:dyDescent="0.25">
      <c r="A7" s="187"/>
      <c r="B7" s="190"/>
      <c r="C7" s="207" t="s">
        <v>4</v>
      </c>
      <c r="D7" s="168" t="s">
        <v>25</v>
      </c>
      <c r="E7" s="166" t="s">
        <v>21</v>
      </c>
      <c r="F7" s="193"/>
      <c r="G7" s="193"/>
      <c r="H7" s="158" t="s">
        <v>18</v>
      </c>
      <c r="I7" s="151" t="s">
        <v>1</v>
      </c>
      <c r="J7" s="151"/>
      <c r="K7" s="151"/>
      <c r="L7" s="204" t="s">
        <v>2</v>
      </c>
      <c r="M7" s="205"/>
      <c r="N7" s="206"/>
      <c r="O7" s="152" t="s">
        <v>3</v>
      </c>
      <c r="P7" s="152"/>
      <c r="Q7" s="153"/>
      <c r="R7" s="196"/>
      <c r="S7" s="199"/>
      <c r="T7" s="202"/>
    </row>
    <row r="8" spans="1:21" s="1" customFormat="1" ht="82.9" customHeight="1" thickBot="1" x14ac:dyDescent="0.3">
      <c r="A8" s="188"/>
      <c r="B8" s="191"/>
      <c r="C8" s="208"/>
      <c r="D8" s="169"/>
      <c r="E8" s="167"/>
      <c r="F8" s="194"/>
      <c r="G8" s="194"/>
      <c r="H8" s="159"/>
      <c r="I8" s="13" t="s">
        <v>10</v>
      </c>
      <c r="J8" s="13" t="s">
        <v>24</v>
      </c>
      <c r="K8" s="14" t="s">
        <v>8</v>
      </c>
      <c r="L8" s="13" t="s">
        <v>11</v>
      </c>
      <c r="M8" s="13" t="s">
        <v>24</v>
      </c>
      <c r="N8" s="13" t="s">
        <v>8</v>
      </c>
      <c r="O8" s="13" t="s">
        <v>12</v>
      </c>
      <c r="P8" s="14" t="s">
        <v>17</v>
      </c>
      <c r="Q8" s="8" t="s">
        <v>9</v>
      </c>
      <c r="R8" s="197"/>
      <c r="S8" s="200"/>
      <c r="T8" s="203"/>
    </row>
    <row r="9" spans="1:21" s="9" customFormat="1" ht="12" x14ac:dyDescent="0.25">
      <c r="A9" s="170">
        <v>1</v>
      </c>
      <c r="B9" s="172">
        <v>2</v>
      </c>
      <c r="C9" s="174">
        <v>3</v>
      </c>
      <c r="D9" s="110">
        <v>4</v>
      </c>
      <c r="E9" s="111">
        <v>5</v>
      </c>
      <c r="F9" s="112">
        <v>6</v>
      </c>
      <c r="G9" s="134">
        <v>7</v>
      </c>
      <c r="H9" s="113">
        <v>8</v>
      </c>
      <c r="I9" s="132">
        <v>9</v>
      </c>
      <c r="J9" s="142">
        <v>10</v>
      </c>
      <c r="K9" s="132">
        <v>11</v>
      </c>
      <c r="L9" s="132">
        <v>12</v>
      </c>
      <c r="M9" s="142">
        <v>13</v>
      </c>
      <c r="N9" s="132">
        <v>14</v>
      </c>
      <c r="O9" s="132">
        <v>15</v>
      </c>
      <c r="P9" s="132">
        <v>16</v>
      </c>
      <c r="Q9" s="136">
        <v>17</v>
      </c>
      <c r="R9" s="138">
        <v>18</v>
      </c>
      <c r="S9" s="140">
        <v>19</v>
      </c>
      <c r="T9" s="130">
        <v>20</v>
      </c>
    </row>
    <row r="10" spans="1:21" s="1" customFormat="1" ht="45.75" thickBot="1" x14ac:dyDescent="0.3">
      <c r="A10" s="171"/>
      <c r="B10" s="173"/>
      <c r="C10" s="175"/>
      <c r="D10" s="114" t="s">
        <v>26</v>
      </c>
      <c r="E10" s="115" t="s">
        <v>28</v>
      </c>
      <c r="F10" s="116" t="s">
        <v>23</v>
      </c>
      <c r="G10" s="135"/>
      <c r="H10" s="117" t="s">
        <v>27</v>
      </c>
      <c r="I10" s="133"/>
      <c r="J10" s="143"/>
      <c r="K10" s="133"/>
      <c r="L10" s="133"/>
      <c r="M10" s="143"/>
      <c r="N10" s="133"/>
      <c r="O10" s="133"/>
      <c r="P10" s="133"/>
      <c r="Q10" s="137"/>
      <c r="R10" s="139"/>
      <c r="S10" s="141"/>
      <c r="T10" s="131"/>
    </row>
    <row r="11" spans="1:21" s="1" customFormat="1" ht="51" x14ac:dyDescent="0.2">
      <c r="A11" s="4">
        <v>1</v>
      </c>
      <c r="B11" s="45" t="s">
        <v>129</v>
      </c>
      <c r="C11" s="46">
        <v>2</v>
      </c>
      <c r="D11" s="47">
        <f>(J11+K11+M11+N11)*C11/F11</f>
        <v>0</v>
      </c>
      <c r="E11" s="48">
        <f>(I11-K11+L11-N11+O11)*C11/F11</f>
        <v>1.1333333333333333</v>
      </c>
      <c r="F11" s="49">
        <f>G11+H11</f>
        <v>60</v>
      </c>
      <c r="G11" s="49">
        <v>26</v>
      </c>
      <c r="H11" s="46">
        <f t="shared" ref="H11:H22" si="0">I11+L11+O11</f>
        <v>34</v>
      </c>
      <c r="I11" s="50">
        <v>6</v>
      </c>
      <c r="J11" s="50"/>
      <c r="K11" s="50"/>
      <c r="L11" s="50">
        <v>20</v>
      </c>
      <c r="M11" s="50"/>
      <c r="N11" s="50"/>
      <c r="O11" s="50">
        <v>8</v>
      </c>
      <c r="P11" s="50"/>
      <c r="Q11" s="51" t="s">
        <v>36</v>
      </c>
      <c r="R11" s="10" t="s">
        <v>31</v>
      </c>
      <c r="S11" s="3" t="s">
        <v>71</v>
      </c>
      <c r="T11" s="82" t="s">
        <v>72</v>
      </c>
    </row>
    <row r="12" spans="1:21" s="1" customFormat="1" ht="22.5" x14ac:dyDescent="0.2">
      <c r="A12" s="5">
        <v>2</v>
      </c>
      <c r="B12" s="20" t="s">
        <v>73</v>
      </c>
      <c r="C12" s="52">
        <v>5</v>
      </c>
      <c r="D12" s="47">
        <f t="shared" ref="D12:D22" si="1">(J12+K12+M12+N12)*C12/F12</f>
        <v>0.66666666666666663</v>
      </c>
      <c r="E12" s="48">
        <f t="shared" ref="E12:E22" si="2">(I12-K12+L12-N12+O12)*C12/F12</f>
        <v>1.3333333333333333</v>
      </c>
      <c r="F12" s="49">
        <f t="shared" ref="F12:F22" si="3">G12+H12</f>
        <v>150</v>
      </c>
      <c r="G12" s="53">
        <v>90</v>
      </c>
      <c r="H12" s="46">
        <f t="shared" si="0"/>
        <v>60</v>
      </c>
      <c r="I12" s="54">
        <v>20</v>
      </c>
      <c r="J12" s="54"/>
      <c r="K12" s="118">
        <v>20</v>
      </c>
      <c r="L12" s="54">
        <v>36</v>
      </c>
      <c r="M12" s="54"/>
      <c r="N12" s="54"/>
      <c r="O12" s="54">
        <v>4</v>
      </c>
      <c r="P12" s="54"/>
      <c r="Q12" s="55" t="s">
        <v>22</v>
      </c>
      <c r="R12" s="2" t="s">
        <v>32</v>
      </c>
      <c r="S12" s="44" t="s">
        <v>74</v>
      </c>
      <c r="T12" s="83" t="s">
        <v>75</v>
      </c>
      <c r="U12" s="90" t="s">
        <v>139</v>
      </c>
    </row>
    <row r="13" spans="1:21" s="1" customFormat="1" ht="45" x14ac:dyDescent="0.2">
      <c r="A13" s="4">
        <v>3</v>
      </c>
      <c r="B13" s="56" t="s">
        <v>76</v>
      </c>
      <c r="C13" s="52">
        <v>2</v>
      </c>
      <c r="D13" s="47">
        <f t="shared" si="1"/>
        <v>0</v>
      </c>
      <c r="E13" s="48">
        <f t="shared" si="2"/>
        <v>1.3333333333333333</v>
      </c>
      <c r="F13" s="49">
        <f t="shared" si="3"/>
        <v>60</v>
      </c>
      <c r="G13" s="53">
        <v>20</v>
      </c>
      <c r="H13" s="46">
        <f t="shared" si="0"/>
        <v>40</v>
      </c>
      <c r="I13" s="54"/>
      <c r="J13" s="54"/>
      <c r="K13" s="54"/>
      <c r="L13" s="54"/>
      <c r="M13" s="54"/>
      <c r="N13" s="54"/>
      <c r="O13" s="54">
        <v>40</v>
      </c>
      <c r="P13" s="54"/>
      <c r="Q13" s="55" t="s">
        <v>51</v>
      </c>
      <c r="R13" s="10" t="s">
        <v>31</v>
      </c>
      <c r="S13" s="44" t="s">
        <v>61</v>
      </c>
      <c r="T13" s="83" t="s">
        <v>130</v>
      </c>
    </row>
    <row r="14" spans="1:21" s="1" customFormat="1" ht="38.25" x14ac:dyDescent="0.25">
      <c r="A14" s="5">
        <v>4</v>
      </c>
      <c r="B14" s="21" t="s">
        <v>77</v>
      </c>
      <c r="C14" s="52">
        <v>3</v>
      </c>
      <c r="D14" s="47">
        <f t="shared" si="1"/>
        <v>0</v>
      </c>
      <c r="E14" s="48">
        <f t="shared" si="2"/>
        <v>2</v>
      </c>
      <c r="F14" s="49">
        <f t="shared" si="3"/>
        <v>90</v>
      </c>
      <c r="G14" s="53">
        <v>30</v>
      </c>
      <c r="H14" s="46">
        <f t="shared" si="0"/>
        <v>60</v>
      </c>
      <c r="I14" s="54"/>
      <c r="J14" s="54"/>
      <c r="K14" s="54"/>
      <c r="L14" s="54">
        <v>25</v>
      </c>
      <c r="M14" s="54"/>
      <c r="N14" s="54"/>
      <c r="O14" s="54">
        <v>35</v>
      </c>
      <c r="P14" s="54"/>
      <c r="Q14" s="55" t="s">
        <v>51</v>
      </c>
      <c r="R14" s="2" t="s">
        <v>31</v>
      </c>
      <c r="S14" s="44" t="s">
        <v>78</v>
      </c>
      <c r="T14" s="83" t="s">
        <v>79</v>
      </c>
    </row>
    <row r="15" spans="1:21" s="1" customFormat="1" ht="33.75" x14ac:dyDescent="0.25">
      <c r="A15" s="4">
        <v>5</v>
      </c>
      <c r="B15" s="21" t="s">
        <v>80</v>
      </c>
      <c r="C15" s="52">
        <v>1</v>
      </c>
      <c r="D15" s="47">
        <f t="shared" si="1"/>
        <v>0</v>
      </c>
      <c r="E15" s="48">
        <f t="shared" si="2"/>
        <v>0.66666666666666663</v>
      </c>
      <c r="F15" s="49">
        <f t="shared" si="3"/>
        <v>30</v>
      </c>
      <c r="G15" s="53">
        <v>10</v>
      </c>
      <c r="H15" s="46">
        <f t="shared" si="0"/>
        <v>20</v>
      </c>
      <c r="I15" s="54"/>
      <c r="J15" s="54"/>
      <c r="K15" s="54"/>
      <c r="L15" s="54">
        <v>5</v>
      </c>
      <c r="M15" s="54"/>
      <c r="N15" s="54"/>
      <c r="O15" s="54">
        <v>15</v>
      </c>
      <c r="P15" s="54"/>
      <c r="Q15" s="55" t="s">
        <v>51</v>
      </c>
      <c r="R15" s="2" t="s">
        <v>31</v>
      </c>
      <c r="S15" s="44" t="s">
        <v>81</v>
      </c>
      <c r="T15" s="83" t="s">
        <v>82</v>
      </c>
    </row>
    <row r="16" spans="1:21" s="1" customFormat="1" ht="22.5" x14ac:dyDescent="0.25">
      <c r="A16" s="5">
        <v>6</v>
      </c>
      <c r="B16" s="21" t="s">
        <v>83</v>
      </c>
      <c r="C16" s="52">
        <v>2</v>
      </c>
      <c r="D16" s="47">
        <f t="shared" si="1"/>
        <v>0</v>
      </c>
      <c r="E16" s="48">
        <f t="shared" si="2"/>
        <v>1.5</v>
      </c>
      <c r="F16" s="49">
        <f t="shared" si="3"/>
        <v>60</v>
      </c>
      <c r="G16" s="53">
        <v>15</v>
      </c>
      <c r="H16" s="46">
        <f t="shared" si="0"/>
        <v>45</v>
      </c>
      <c r="I16" s="54">
        <v>15</v>
      </c>
      <c r="J16" s="54"/>
      <c r="K16" s="54"/>
      <c r="L16" s="54"/>
      <c r="M16" s="54"/>
      <c r="N16" s="54"/>
      <c r="O16" s="54">
        <v>30</v>
      </c>
      <c r="P16" s="54"/>
      <c r="Q16" s="55" t="s">
        <v>22</v>
      </c>
      <c r="R16" s="2" t="s">
        <v>31</v>
      </c>
      <c r="S16" s="44" t="s">
        <v>84</v>
      </c>
      <c r="T16" s="83" t="s">
        <v>85</v>
      </c>
    </row>
    <row r="17" spans="1:20" s="1" customFormat="1" ht="22.5" x14ac:dyDescent="0.25">
      <c r="A17" s="4">
        <v>7</v>
      </c>
      <c r="B17" s="21" t="s">
        <v>86</v>
      </c>
      <c r="C17" s="52">
        <v>2</v>
      </c>
      <c r="D17" s="47">
        <f t="shared" si="1"/>
        <v>0</v>
      </c>
      <c r="E17" s="48">
        <f t="shared" si="2"/>
        <v>1</v>
      </c>
      <c r="F17" s="49">
        <f t="shared" si="3"/>
        <v>60</v>
      </c>
      <c r="G17" s="53">
        <v>30</v>
      </c>
      <c r="H17" s="46">
        <f t="shared" si="0"/>
        <v>30</v>
      </c>
      <c r="I17" s="54"/>
      <c r="J17" s="54"/>
      <c r="K17" s="54"/>
      <c r="L17" s="54">
        <v>6</v>
      </c>
      <c r="M17" s="54"/>
      <c r="N17" s="54"/>
      <c r="O17" s="54">
        <v>24</v>
      </c>
      <c r="P17" s="54"/>
      <c r="Q17" s="55" t="s">
        <v>36</v>
      </c>
      <c r="R17" s="2" t="s">
        <v>31</v>
      </c>
      <c r="S17" s="44" t="s">
        <v>87</v>
      </c>
      <c r="T17" s="83" t="s">
        <v>88</v>
      </c>
    </row>
    <row r="18" spans="1:20" s="1" customFormat="1" ht="51" x14ac:dyDescent="0.25">
      <c r="A18" s="5">
        <v>8</v>
      </c>
      <c r="B18" s="21" t="s">
        <v>89</v>
      </c>
      <c r="C18" s="52">
        <v>2</v>
      </c>
      <c r="D18" s="47">
        <f t="shared" si="1"/>
        <v>0</v>
      </c>
      <c r="E18" s="48">
        <f t="shared" si="2"/>
        <v>1</v>
      </c>
      <c r="F18" s="49">
        <f t="shared" si="3"/>
        <v>60</v>
      </c>
      <c r="G18" s="53">
        <v>30</v>
      </c>
      <c r="H18" s="46">
        <f t="shared" si="0"/>
        <v>30</v>
      </c>
      <c r="I18" s="54"/>
      <c r="J18" s="54"/>
      <c r="K18" s="54"/>
      <c r="L18" s="54">
        <v>30</v>
      </c>
      <c r="M18" s="54"/>
      <c r="N18" s="54"/>
      <c r="O18" s="54"/>
      <c r="P18" s="54"/>
      <c r="Q18" s="55"/>
      <c r="R18" s="2" t="s">
        <v>31</v>
      </c>
      <c r="S18" s="44" t="s">
        <v>90</v>
      </c>
      <c r="T18" s="83" t="s">
        <v>133</v>
      </c>
    </row>
    <row r="19" spans="1:20" s="1" customFormat="1" ht="22.5" x14ac:dyDescent="0.25">
      <c r="A19" s="4">
        <v>9</v>
      </c>
      <c r="B19" s="21" t="s">
        <v>91</v>
      </c>
      <c r="C19" s="52">
        <v>1</v>
      </c>
      <c r="D19" s="47">
        <f t="shared" si="1"/>
        <v>0.33333333333333331</v>
      </c>
      <c r="E19" s="48">
        <f t="shared" si="2"/>
        <v>0.5</v>
      </c>
      <c r="F19" s="49">
        <f t="shared" si="3"/>
        <v>30</v>
      </c>
      <c r="G19" s="53">
        <v>15</v>
      </c>
      <c r="H19" s="46">
        <f t="shared" si="0"/>
        <v>15</v>
      </c>
      <c r="I19" s="54">
        <v>10</v>
      </c>
      <c r="J19" s="54">
        <v>10</v>
      </c>
      <c r="K19" s="54"/>
      <c r="L19" s="54"/>
      <c r="M19" s="54"/>
      <c r="N19" s="54"/>
      <c r="O19" s="54">
        <v>5</v>
      </c>
      <c r="P19" s="54"/>
      <c r="Q19" s="55" t="s">
        <v>22</v>
      </c>
      <c r="R19" s="2" t="s">
        <v>31</v>
      </c>
      <c r="S19" s="44" t="s">
        <v>38</v>
      </c>
      <c r="T19" s="83" t="s">
        <v>138</v>
      </c>
    </row>
    <row r="20" spans="1:20" x14ac:dyDescent="0.25">
      <c r="A20" s="5">
        <v>10</v>
      </c>
      <c r="B20" s="26" t="s">
        <v>93</v>
      </c>
      <c r="C20" s="57">
        <v>4</v>
      </c>
      <c r="D20" s="47">
        <f t="shared" si="1"/>
        <v>0</v>
      </c>
      <c r="E20" s="48">
        <f t="shared" si="2"/>
        <v>2.8</v>
      </c>
      <c r="F20" s="49">
        <f t="shared" si="3"/>
        <v>120</v>
      </c>
      <c r="G20" s="58">
        <v>36</v>
      </c>
      <c r="H20" s="46">
        <f t="shared" si="0"/>
        <v>84</v>
      </c>
      <c r="I20" s="59"/>
      <c r="J20" s="59"/>
      <c r="K20" s="59"/>
      <c r="L20" s="60"/>
      <c r="M20" s="60"/>
      <c r="N20" s="60"/>
      <c r="O20" s="59">
        <v>84</v>
      </c>
      <c r="P20" s="60"/>
      <c r="Q20" s="61"/>
      <c r="R20" s="2" t="s">
        <v>31</v>
      </c>
      <c r="S20" s="27" t="s">
        <v>94</v>
      </c>
      <c r="T20" s="85" t="s">
        <v>95</v>
      </c>
    </row>
    <row r="21" spans="1:20" x14ac:dyDescent="0.25">
      <c r="A21" s="4">
        <v>11</v>
      </c>
      <c r="B21" s="22" t="s">
        <v>96</v>
      </c>
      <c r="C21" s="57">
        <v>2</v>
      </c>
      <c r="D21" s="47">
        <f t="shared" si="1"/>
        <v>0</v>
      </c>
      <c r="E21" s="48">
        <f t="shared" si="2"/>
        <v>1</v>
      </c>
      <c r="F21" s="49">
        <f t="shared" si="3"/>
        <v>60</v>
      </c>
      <c r="G21" s="58">
        <v>30</v>
      </c>
      <c r="H21" s="46">
        <f t="shared" si="0"/>
        <v>30</v>
      </c>
      <c r="I21" s="59"/>
      <c r="J21" s="59"/>
      <c r="K21" s="59"/>
      <c r="L21" s="59">
        <v>30</v>
      </c>
      <c r="M21" s="59"/>
      <c r="N21" s="59"/>
      <c r="O21" s="59"/>
      <c r="P21" s="59"/>
      <c r="Q21" s="61"/>
      <c r="R21" s="2" t="s">
        <v>31</v>
      </c>
      <c r="S21" s="23"/>
      <c r="T21" s="85"/>
    </row>
    <row r="22" spans="1:20" ht="15.75" thickBot="1" x14ac:dyDescent="0.3">
      <c r="A22" s="5">
        <v>12</v>
      </c>
      <c r="B22" s="26" t="s">
        <v>97</v>
      </c>
      <c r="C22" s="57">
        <v>4</v>
      </c>
      <c r="D22" s="47">
        <f t="shared" si="1"/>
        <v>0</v>
      </c>
      <c r="E22" s="48">
        <f t="shared" si="2"/>
        <v>2.5</v>
      </c>
      <c r="F22" s="49">
        <f t="shared" si="3"/>
        <v>120</v>
      </c>
      <c r="G22" s="58">
        <v>45</v>
      </c>
      <c r="H22" s="46">
        <f t="shared" si="0"/>
        <v>75</v>
      </c>
      <c r="I22" s="59"/>
      <c r="J22" s="59"/>
      <c r="K22" s="59"/>
      <c r="L22" s="59">
        <v>75</v>
      </c>
      <c r="M22" s="59"/>
      <c r="N22" s="59"/>
      <c r="O22" s="59"/>
      <c r="P22" s="59"/>
      <c r="Q22" s="61"/>
      <c r="R22" s="2" t="s">
        <v>31</v>
      </c>
      <c r="S22" s="23"/>
      <c r="T22" s="85"/>
    </row>
    <row r="23" spans="1:20" ht="15.75" thickBot="1" x14ac:dyDescent="0.3">
      <c r="A23" s="144" t="s">
        <v>6</v>
      </c>
      <c r="B23" s="145"/>
      <c r="C23" s="15">
        <f t="shared" ref="C23:P23" si="4">SUM(C11:C22)</f>
        <v>30</v>
      </c>
      <c r="D23" s="11">
        <f t="shared" si="4"/>
        <v>1</v>
      </c>
      <c r="E23" s="12">
        <f t="shared" si="4"/>
        <v>16.766666666666666</v>
      </c>
      <c r="F23" s="16">
        <f t="shared" si="4"/>
        <v>900</v>
      </c>
      <c r="G23" s="16">
        <f t="shared" si="4"/>
        <v>377</v>
      </c>
      <c r="H23" s="16">
        <f t="shared" si="4"/>
        <v>523</v>
      </c>
      <c r="I23" s="16">
        <f t="shared" si="4"/>
        <v>51</v>
      </c>
      <c r="J23" s="16">
        <f t="shared" si="4"/>
        <v>10</v>
      </c>
      <c r="K23" s="16">
        <f t="shared" si="4"/>
        <v>20</v>
      </c>
      <c r="L23" s="16">
        <f t="shared" si="4"/>
        <v>227</v>
      </c>
      <c r="M23" s="16">
        <f t="shared" si="4"/>
        <v>0</v>
      </c>
      <c r="N23" s="16">
        <f t="shared" si="4"/>
        <v>0</v>
      </c>
      <c r="O23" s="16">
        <f t="shared" si="4"/>
        <v>245</v>
      </c>
      <c r="P23" s="16">
        <f t="shared" si="4"/>
        <v>0</v>
      </c>
      <c r="Q23" s="7"/>
      <c r="R23" s="6"/>
      <c r="S23" s="24" t="s">
        <v>14</v>
      </c>
      <c r="T23" s="86" t="s">
        <v>14</v>
      </c>
    </row>
    <row r="25" spans="1:20" x14ac:dyDescent="0.25">
      <c r="B25" s="18"/>
    </row>
    <row r="26" spans="1:20" x14ac:dyDescent="0.25">
      <c r="B26" s="18"/>
    </row>
    <row r="27" spans="1:20" x14ac:dyDescent="0.25">
      <c r="B27" s="18"/>
    </row>
  </sheetData>
  <mergeCells count="42">
    <mergeCell ref="I7:K7"/>
    <mergeCell ref="L7:N7"/>
    <mergeCell ref="O7:Q7"/>
    <mergeCell ref="A23:B23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A13" zoomScaleNormal="100" workbookViewId="0">
      <selection activeCell="B15" sqref="B15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7" customWidth="1"/>
    <col min="17" max="17" width="10.7109375" customWidth="1"/>
    <col min="18" max="18" width="18.28515625" customWidth="1"/>
    <col min="19" max="19" width="18.28515625" style="25" hidden="1" customWidth="1"/>
    <col min="20" max="20" width="18.28515625" style="87" hidden="1" customWidth="1"/>
    <col min="21" max="21" width="18.28515625" customWidth="1"/>
  </cols>
  <sheetData>
    <row r="1" spans="1:20" ht="20.25" thickTop="1" thickBot="1" x14ac:dyDescent="0.35">
      <c r="A1" s="176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</row>
    <row r="2" spans="1:20" ht="18.75" x14ac:dyDescent="0.3">
      <c r="A2" s="179" t="s">
        <v>34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1"/>
    </row>
    <row r="3" spans="1:20" ht="19.5" thickBot="1" x14ac:dyDescent="0.35">
      <c r="A3" s="146" t="s">
        <v>29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8"/>
    </row>
    <row r="4" spans="1:20" x14ac:dyDescent="0.25">
      <c r="A4" s="149" t="s">
        <v>98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 t="s">
        <v>99</v>
      </c>
      <c r="M4" s="150"/>
      <c r="N4" s="150"/>
      <c r="O4" s="150"/>
      <c r="P4" s="150"/>
      <c r="Q4" s="150"/>
      <c r="R4" s="209" t="s">
        <v>140</v>
      </c>
      <c r="S4" s="210"/>
      <c r="T4" s="211"/>
    </row>
    <row r="5" spans="1:20" ht="15.75" thickBot="1" x14ac:dyDescent="0.3">
      <c r="A5" s="182" t="s">
        <v>42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 t="s">
        <v>30</v>
      </c>
      <c r="M5" s="157"/>
      <c r="N5" s="157"/>
      <c r="O5" s="157"/>
      <c r="P5" s="157"/>
      <c r="Q5" s="157"/>
      <c r="R5" s="154" t="s">
        <v>41</v>
      </c>
      <c r="S5" s="155"/>
      <c r="T5" s="156"/>
    </row>
    <row r="6" spans="1:20" x14ac:dyDescent="0.25">
      <c r="A6" s="186" t="s">
        <v>15</v>
      </c>
      <c r="B6" s="189" t="s">
        <v>13</v>
      </c>
      <c r="C6" s="163" t="s">
        <v>4</v>
      </c>
      <c r="D6" s="164"/>
      <c r="E6" s="165"/>
      <c r="F6" s="192" t="s">
        <v>20</v>
      </c>
      <c r="G6" s="192" t="s">
        <v>16</v>
      </c>
      <c r="H6" s="160" t="s">
        <v>19</v>
      </c>
      <c r="I6" s="161"/>
      <c r="J6" s="161"/>
      <c r="K6" s="161"/>
      <c r="L6" s="161"/>
      <c r="M6" s="161"/>
      <c r="N6" s="161"/>
      <c r="O6" s="161"/>
      <c r="P6" s="161"/>
      <c r="Q6" s="162"/>
      <c r="R6" s="195" t="s">
        <v>5</v>
      </c>
      <c r="S6" s="198" t="s">
        <v>33</v>
      </c>
      <c r="T6" s="201" t="s">
        <v>7</v>
      </c>
    </row>
    <row r="7" spans="1:20" x14ac:dyDescent="0.25">
      <c r="A7" s="187"/>
      <c r="B7" s="190"/>
      <c r="C7" s="207" t="s">
        <v>4</v>
      </c>
      <c r="D7" s="168" t="s">
        <v>25</v>
      </c>
      <c r="E7" s="166" t="s">
        <v>21</v>
      </c>
      <c r="F7" s="193"/>
      <c r="G7" s="193"/>
      <c r="H7" s="158" t="s">
        <v>18</v>
      </c>
      <c r="I7" s="151" t="s">
        <v>1</v>
      </c>
      <c r="J7" s="151"/>
      <c r="K7" s="151"/>
      <c r="L7" s="204" t="s">
        <v>2</v>
      </c>
      <c r="M7" s="205"/>
      <c r="N7" s="206"/>
      <c r="O7" s="152" t="s">
        <v>3</v>
      </c>
      <c r="P7" s="152"/>
      <c r="Q7" s="153"/>
      <c r="R7" s="196"/>
      <c r="S7" s="199"/>
      <c r="T7" s="202"/>
    </row>
    <row r="8" spans="1:20" s="1" customFormat="1" ht="23.25" thickBot="1" x14ac:dyDescent="0.3">
      <c r="A8" s="188"/>
      <c r="B8" s="191"/>
      <c r="C8" s="208"/>
      <c r="D8" s="169"/>
      <c r="E8" s="167"/>
      <c r="F8" s="194"/>
      <c r="G8" s="194"/>
      <c r="H8" s="159"/>
      <c r="I8" s="13" t="s">
        <v>10</v>
      </c>
      <c r="J8" s="13" t="s">
        <v>24</v>
      </c>
      <c r="K8" s="14" t="s">
        <v>8</v>
      </c>
      <c r="L8" s="13" t="s">
        <v>11</v>
      </c>
      <c r="M8" s="13" t="s">
        <v>24</v>
      </c>
      <c r="N8" s="13" t="s">
        <v>8</v>
      </c>
      <c r="O8" s="13" t="s">
        <v>12</v>
      </c>
      <c r="P8" s="14" t="s">
        <v>17</v>
      </c>
      <c r="Q8" s="8" t="s">
        <v>9</v>
      </c>
      <c r="R8" s="197"/>
      <c r="S8" s="200"/>
      <c r="T8" s="203"/>
    </row>
    <row r="9" spans="1:20" s="9" customFormat="1" ht="12" x14ac:dyDescent="0.25">
      <c r="A9" s="218">
        <v>1</v>
      </c>
      <c r="B9" s="220">
        <v>2</v>
      </c>
      <c r="C9" s="222">
        <v>3</v>
      </c>
      <c r="D9" s="124">
        <v>4</v>
      </c>
      <c r="E9" s="125">
        <v>5</v>
      </c>
      <c r="F9" s="126">
        <v>6</v>
      </c>
      <c r="G9" s="224">
        <v>7</v>
      </c>
      <c r="H9" s="127">
        <v>8</v>
      </c>
      <c r="I9" s="214">
        <v>9</v>
      </c>
      <c r="J9" s="216">
        <v>10</v>
      </c>
      <c r="K9" s="214">
        <v>11</v>
      </c>
      <c r="L9" s="214">
        <v>12</v>
      </c>
      <c r="M9" s="216">
        <v>13</v>
      </c>
      <c r="N9" s="214">
        <v>14</v>
      </c>
      <c r="O9" s="214">
        <v>15</v>
      </c>
      <c r="P9" s="214">
        <v>16</v>
      </c>
      <c r="Q9" s="226">
        <v>17</v>
      </c>
      <c r="R9" s="212">
        <v>18</v>
      </c>
      <c r="S9" s="140">
        <v>19</v>
      </c>
      <c r="T9" s="130">
        <v>20</v>
      </c>
    </row>
    <row r="10" spans="1:20" s="123" customFormat="1" ht="45.75" thickBot="1" x14ac:dyDescent="0.3">
      <c r="A10" s="219"/>
      <c r="B10" s="221"/>
      <c r="C10" s="223"/>
      <c r="D10" s="119" t="s">
        <v>26</v>
      </c>
      <c r="E10" s="120" t="s">
        <v>28</v>
      </c>
      <c r="F10" s="121" t="s">
        <v>23</v>
      </c>
      <c r="G10" s="225"/>
      <c r="H10" s="122" t="s">
        <v>27</v>
      </c>
      <c r="I10" s="215"/>
      <c r="J10" s="217"/>
      <c r="K10" s="215"/>
      <c r="L10" s="215"/>
      <c r="M10" s="217"/>
      <c r="N10" s="215"/>
      <c r="O10" s="215"/>
      <c r="P10" s="215"/>
      <c r="Q10" s="227"/>
      <c r="R10" s="213"/>
      <c r="S10" s="141"/>
      <c r="T10" s="131"/>
    </row>
    <row r="11" spans="1:20" s="1" customFormat="1" ht="51" x14ac:dyDescent="0.2">
      <c r="A11" s="4">
        <v>1</v>
      </c>
      <c r="B11" s="45" t="s">
        <v>100</v>
      </c>
      <c r="C11" s="28">
        <v>2</v>
      </c>
      <c r="D11" s="29">
        <f>(J11+K11+M11+N11)*C11/F11</f>
        <v>0</v>
      </c>
      <c r="E11" s="30">
        <f>(I11-K11+L11-N11+O11)*C11/F11</f>
        <v>1</v>
      </c>
      <c r="F11" s="31">
        <f>G11+H11</f>
        <v>60</v>
      </c>
      <c r="G11" s="31">
        <v>30</v>
      </c>
      <c r="H11" s="28">
        <f t="shared" ref="H11:H20" si="0">I11+L11+O11</f>
        <v>30</v>
      </c>
      <c r="I11" s="32"/>
      <c r="J11" s="32"/>
      <c r="K11" s="32"/>
      <c r="L11" s="32">
        <v>30</v>
      </c>
      <c r="M11" s="32"/>
      <c r="N11" s="32"/>
      <c r="O11" s="32"/>
      <c r="P11" s="32"/>
      <c r="Q11" s="33"/>
      <c r="R11" s="10" t="s">
        <v>31</v>
      </c>
      <c r="S11" s="3" t="s">
        <v>101</v>
      </c>
      <c r="T11" s="82" t="s">
        <v>102</v>
      </c>
    </row>
    <row r="12" spans="1:20" s="1" customFormat="1" ht="22.5" x14ac:dyDescent="0.2">
      <c r="A12" s="5">
        <v>2</v>
      </c>
      <c r="B12" s="20" t="s">
        <v>103</v>
      </c>
      <c r="C12" s="34">
        <v>2</v>
      </c>
      <c r="D12" s="29">
        <f t="shared" ref="D12:D20" si="1">(J12+K12+M12+N12)*C12/F12</f>
        <v>0</v>
      </c>
      <c r="E12" s="30">
        <f t="shared" ref="E12:E20" si="2">(I12-K12+L12-N12+O12)*C12/F12</f>
        <v>1</v>
      </c>
      <c r="F12" s="31">
        <f t="shared" ref="F12:F20" si="3">G12+H12</f>
        <v>60</v>
      </c>
      <c r="G12" s="35">
        <v>30</v>
      </c>
      <c r="H12" s="28">
        <f t="shared" si="0"/>
        <v>30</v>
      </c>
      <c r="I12" s="36">
        <v>14</v>
      </c>
      <c r="J12" s="36"/>
      <c r="K12" s="36"/>
      <c r="L12" s="36"/>
      <c r="M12" s="36"/>
      <c r="N12" s="36"/>
      <c r="O12" s="36">
        <v>16</v>
      </c>
      <c r="P12" s="36"/>
      <c r="Q12" s="37" t="s">
        <v>36</v>
      </c>
      <c r="R12" s="2" t="s">
        <v>31</v>
      </c>
      <c r="S12" s="44" t="s">
        <v>84</v>
      </c>
      <c r="T12" s="83" t="s">
        <v>104</v>
      </c>
    </row>
    <row r="13" spans="1:20" s="1" customFormat="1" ht="25.5" x14ac:dyDescent="0.2">
      <c r="A13" s="4">
        <v>3</v>
      </c>
      <c r="B13" s="56" t="s">
        <v>105</v>
      </c>
      <c r="C13" s="34">
        <v>2</v>
      </c>
      <c r="D13" s="29">
        <f t="shared" si="1"/>
        <v>0</v>
      </c>
      <c r="E13" s="30">
        <f t="shared" si="2"/>
        <v>1</v>
      </c>
      <c r="F13" s="31">
        <f t="shared" si="3"/>
        <v>60</v>
      </c>
      <c r="G13" s="35">
        <v>30</v>
      </c>
      <c r="H13" s="28">
        <f t="shared" si="0"/>
        <v>30</v>
      </c>
      <c r="I13" s="36">
        <v>10</v>
      </c>
      <c r="J13" s="36"/>
      <c r="K13" s="36"/>
      <c r="L13" s="36"/>
      <c r="M13" s="36"/>
      <c r="N13" s="36"/>
      <c r="O13" s="36">
        <v>20</v>
      </c>
      <c r="P13" s="36"/>
      <c r="Q13" s="37" t="s">
        <v>36</v>
      </c>
      <c r="R13" s="10" t="s">
        <v>31</v>
      </c>
      <c r="S13" s="44" t="s">
        <v>38</v>
      </c>
      <c r="T13" s="83" t="s">
        <v>92</v>
      </c>
    </row>
    <row r="14" spans="1:20" s="1" customFormat="1" ht="25.5" x14ac:dyDescent="0.25">
      <c r="A14" s="5">
        <v>4</v>
      </c>
      <c r="B14" s="21" t="s">
        <v>106</v>
      </c>
      <c r="C14" s="34">
        <v>3</v>
      </c>
      <c r="D14" s="29">
        <f t="shared" si="1"/>
        <v>0</v>
      </c>
      <c r="E14" s="30">
        <f t="shared" si="2"/>
        <v>1.5</v>
      </c>
      <c r="F14" s="31">
        <f t="shared" si="3"/>
        <v>90</v>
      </c>
      <c r="G14" s="35">
        <v>45</v>
      </c>
      <c r="H14" s="28">
        <f t="shared" si="0"/>
        <v>45</v>
      </c>
      <c r="I14" s="36">
        <v>8</v>
      </c>
      <c r="J14" s="36"/>
      <c r="K14" s="36"/>
      <c r="L14" s="36">
        <v>14</v>
      </c>
      <c r="M14" s="36"/>
      <c r="N14" s="36"/>
      <c r="O14" s="36">
        <v>23</v>
      </c>
      <c r="P14" s="36"/>
      <c r="Q14" s="37" t="s">
        <v>36</v>
      </c>
      <c r="R14" s="2" t="s">
        <v>31</v>
      </c>
      <c r="S14" s="44" t="s">
        <v>87</v>
      </c>
      <c r="T14" s="83" t="s">
        <v>88</v>
      </c>
    </row>
    <row r="15" spans="1:20" s="1" customFormat="1" ht="76.5" x14ac:dyDescent="0.25">
      <c r="A15" s="4">
        <v>5</v>
      </c>
      <c r="B15" s="129" t="s">
        <v>145</v>
      </c>
      <c r="C15" s="34">
        <v>8</v>
      </c>
      <c r="D15" s="29">
        <f t="shared" si="1"/>
        <v>0.18181818181818182</v>
      </c>
      <c r="E15" s="30">
        <f t="shared" si="2"/>
        <v>3.6363636363636362</v>
      </c>
      <c r="F15" s="31">
        <f t="shared" si="3"/>
        <v>220</v>
      </c>
      <c r="G15" s="35">
        <v>120</v>
      </c>
      <c r="H15" s="28">
        <f t="shared" si="0"/>
        <v>100</v>
      </c>
      <c r="I15" s="36">
        <v>15</v>
      </c>
      <c r="J15" s="128">
        <v>5</v>
      </c>
      <c r="K15" s="36"/>
      <c r="L15" s="36">
        <v>45</v>
      </c>
      <c r="M15" s="36"/>
      <c r="N15" s="36"/>
      <c r="O15" s="36">
        <v>40</v>
      </c>
      <c r="P15" s="36"/>
      <c r="Q15" s="37" t="s">
        <v>51</v>
      </c>
      <c r="R15" s="2" t="s">
        <v>32</v>
      </c>
      <c r="S15" s="44" t="s">
        <v>61</v>
      </c>
      <c r="T15" s="83" t="s">
        <v>62</v>
      </c>
    </row>
    <row r="16" spans="1:20" s="1" customFormat="1" ht="33.75" x14ac:dyDescent="0.25">
      <c r="A16" s="5">
        <v>6</v>
      </c>
      <c r="B16" s="21" t="s">
        <v>107</v>
      </c>
      <c r="C16" s="34">
        <v>1</v>
      </c>
      <c r="D16" s="29">
        <f t="shared" si="1"/>
        <v>0</v>
      </c>
      <c r="E16" s="30">
        <f t="shared" si="2"/>
        <v>0.5</v>
      </c>
      <c r="F16" s="31">
        <f t="shared" si="3"/>
        <v>30</v>
      </c>
      <c r="G16" s="35">
        <v>15</v>
      </c>
      <c r="H16" s="28">
        <f t="shared" si="0"/>
        <v>15</v>
      </c>
      <c r="I16" s="36"/>
      <c r="J16" s="36"/>
      <c r="K16" s="36"/>
      <c r="L16" s="36">
        <v>15</v>
      </c>
      <c r="M16" s="36"/>
      <c r="N16" s="36"/>
      <c r="O16" s="36"/>
      <c r="P16" s="36"/>
      <c r="Q16" s="37"/>
      <c r="R16" s="2" t="s">
        <v>31</v>
      </c>
      <c r="S16" s="44" t="s">
        <v>108</v>
      </c>
      <c r="T16" s="83" t="s">
        <v>109</v>
      </c>
    </row>
    <row r="17" spans="1:20" s="1" customFormat="1" ht="40.15" customHeight="1" x14ac:dyDescent="0.25">
      <c r="A17" s="65">
        <v>7</v>
      </c>
      <c r="B17" s="66" t="s">
        <v>136</v>
      </c>
      <c r="C17" s="67">
        <v>2</v>
      </c>
      <c r="D17" s="68">
        <f t="shared" si="1"/>
        <v>0</v>
      </c>
      <c r="E17" s="69">
        <f t="shared" si="2"/>
        <v>1</v>
      </c>
      <c r="F17" s="70">
        <f t="shared" si="3"/>
        <v>60</v>
      </c>
      <c r="G17" s="71">
        <v>30</v>
      </c>
      <c r="H17" s="72">
        <f t="shared" si="0"/>
        <v>30</v>
      </c>
      <c r="I17" s="73"/>
      <c r="J17" s="73"/>
      <c r="K17" s="73"/>
      <c r="L17" s="73">
        <v>6</v>
      </c>
      <c r="M17" s="73"/>
      <c r="N17" s="73"/>
      <c r="O17" s="73">
        <v>24</v>
      </c>
      <c r="P17" s="73"/>
      <c r="Q17" s="74" t="s">
        <v>36</v>
      </c>
      <c r="R17" s="75" t="s">
        <v>31</v>
      </c>
      <c r="S17" s="64" t="s">
        <v>110</v>
      </c>
      <c r="T17" s="83" t="s">
        <v>111</v>
      </c>
    </row>
    <row r="18" spans="1:20" s="1" customFormat="1" ht="31.5" customHeight="1" x14ac:dyDescent="0.2">
      <c r="A18" s="65">
        <v>8</v>
      </c>
      <c r="B18" s="76" t="s">
        <v>44</v>
      </c>
      <c r="C18" s="67">
        <v>2</v>
      </c>
      <c r="D18" s="68">
        <f>(J18+K18+M18+N18)*C18/F18</f>
        <v>0</v>
      </c>
      <c r="E18" s="69">
        <f>(I18-K18+L18-N18+O18)*C18/F18</f>
        <v>1</v>
      </c>
      <c r="F18" s="70">
        <f>G18+H18</f>
        <v>60</v>
      </c>
      <c r="G18" s="71">
        <v>30</v>
      </c>
      <c r="H18" s="72">
        <f>I18+L18+O18</f>
        <v>30</v>
      </c>
      <c r="I18" s="73"/>
      <c r="J18" s="73"/>
      <c r="K18" s="73"/>
      <c r="L18" s="73">
        <v>30</v>
      </c>
      <c r="M18" s="73"/>
      <c r="N18" s="73"/>
      <c r="O18" s="73"/>
      <c r="P18" s="73"/>
      <c r="Q18" s="74"/>
      <c r="R18" s="77" t="s">
        <v>31</v>
      </c>
      <c r="S18" s="64" t="s">
        <v>55</v>
      </c>
      <c r="T18" s="83" t="s">
        <v>56</v>
      </c>
    </row>
    <row r="19" spans="1:20" s="1" customFormat="1" ht="45" x14ac:dyDescent="0.25">
      <c r="A19" s="5">
        <v>9</v>
      </c>
      <c r="B19" s="21" t="s">
        <v>112</v>
      </c>
      <c r="C19" s="34">
        <v>1</v>
      </c>
      <c r="D19" s="29">
        <f t="shared" si="1"/>
        <v>0</v>
      </c>
      <c r="E19" s="30">
        <f t="shared" si="2"/>
        <v>0.66666666666666663</v>
      </c>
      <c r="F19" s="31">
        <f t="shared" si="3"/>
        <v>30</v>
      </c>
      <c r="G19" s="35">
        <v>10</v>
      </c>
      <c r="H19" s="28">
        <f t="shared" si="0"/>
        <v>20</v>
      </c>
      <c r="I19" s="36"/>
      <c r="J19" s="36"/>
      <c r="K19" s="36"/>
      <c r="L19" s="36">
        <v>10</v>
      </c>
      <c r="M19" s="36"/>
      <c r="N19" s="36"/>
      <c r="O19" s="36">
        <v>10</v>
      </c>
      <c r="P19" s="36"/>
      <c r="Q19" s="37" t="s">
        <v>36</v>
      </c>
      <c r="R19" s="2" t="s">
        <v>31</v>
      </c>
      <c r="S19" s="44" t="s">
        <v>61</v>
      </c>
      <c r="T19" s="83" t="s">
        <v>132</v>
      </c>
    </row>
    <row r="20" spans="1:20" s="1" customFormat="1" ht="39" thickBot="1" x14ac:dyDescent="0.3">
      <c r="A20" s="4">
        <v>10</v>
      </c>
      <c r="B20" s="21" t="s">
        <v>113</v>
      </c>
      <c r="C20" s="34">
        <v>2</v>
      </c>
      <c r="D20" s="29">
        <f t="shared" si="1"/>
        <v>0</v>
      </c>
      <c r="E20" s="30">
        <f t="shared" si="2"/>
        <v>1</v>
      </c>
      <c r="F20" s="31">
        <f t="shared" si="3"/>
        <v>60</v>
      </c>
      <c r="G20" s="35">
        <v>30</v>
      </c>
      <c r="H20" s="28">
        <f t="shared" si="0"/>
        <v>30</v>
      </c>
      <c r="I20" s="36">
        <v>10</v>
      </c>
      <c r="J20" s="36"/>
      <c r="K20" s="36"/>
      <c r="L20" s="36"/>
      <c r="M20" s="36"/>
      <c r="N20" s="36"/>
      <c r="O20" s="36">
        <v>20</v>
      </c>
      <c r="P20" s="36"/>
      <c r="Q20" s="37" t="s">
        <v>36</v>
      </c>
      <c r="R20" s="2" t="s">
        <v>31</v>
      </c>
      <c r="S20" s="44" t="s">
        <v>114</v>
      </c>
      <c r="T20" s="83" t="s">
        <v>115</v>
      </c>
    </row>
    <row r="21" spans="1:20" ht="15.75" thickBot="1" x14ac:dyDescent="0.3">
      <c r="A21" s="144" t="s">
        <v>6</v>
      </c>
      <c r="B21" s="145"/>
      <c r="C21" s="15">
        <f t="shared" ref="C21:P21" si="4">SUM(C11:C20)</f>
        <v>25</v>
      </c>
      <c r="D21" s="11">
        <f t="shared" si="4"/>
        <v>0.18181818181818182</v>
      </c>
      <c r="E21" s="12">
        <f t="shared" si="4"/>
        <v>12.303030303030303</v>
      </c>
      <c r="F21" s="16">
        <f t="shared" si="4"/>
        <v>730</v>
      </c>
      <c r="G21" s="16">
        <f t="shared" si="4"/>
        <v>370</v>
      </c>
      <c r="H21" s="16">
        <f t="shared" si="4"/>
        <v>360</v>
      </c>
      <c r="I21" s="16">
        <f t="shared" si="4"/>
        <v>57</v>
      </c>
      <c r="J21" s="16">
        <f t="shared" si="4"/>
        <v>5</v>
      </c>
      <c r="K21" s="16">
        <f t="shared" si="4"/>
        <v>0</v>
      </c>
      <c r="L21" s="16">
        <f t="shared" si="4"/>
        <v>150</v>
      </c>
      <c r="M21" s="16">
        <f t="shared" si="4"/>
        <v>0</v>
      </c>
      <c r="N21" s="16">
        <f t="shared" si="4"/>
        <v>0</v>
      </c>
      <c r="O21" s="16">
        <f t="shared" si="4"/>
        <v>153</v>
      </c>
      <c r="P21" s="16">
        <f t="shared" si="4"/>
        <v>0</v>
      </c>
      <c r="Q21" s="7"/>
      <c r="R21" s="6"/>
      <c r="S21" s="24" t="s">
        <v>14</v>
      </c>
      <c r="T21" s="86" t="s">
        <v>14</v>
      </c>
    </row>
    <row r="23" spans="1:20" x14ac:dyDescent="0.25">
      <c r="B23" s="18"/>
    </row>
    <row r="24" spans="1:20" x14ac:dyDescent="0.25">
      <c r="B24" s="18"/>
    </row>
    <row r="25" spans="1:20" x14ac:dyDescent="0.25">
      <c r="B25" s="18"/>
    </row>
  </sheetData>
  <mergeCells count="42">
    <mergeCell ref="I7:K7"/>
    <mergeCell ref="L7:N7"/>
    <mergeCell ref="O7:Q7"/>
    <mergeCell ref="A21:B21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tabSelected="1" zoomScaleNormal="100" workbookViewId="0">
      <selection activeCell="R9" sqref="A9:R10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7" customWidth="1"/>
    <col min="17" max="17" width="10.7109375" customWidth="1"/>
    <col min="18" max="18" width="18.28515625" customWidth="1"/>
    <col min="19" max="19" width="18.28515625" style="25" hidden="1" customWidth="1"/>
    <col min="20" max="20" width="18.28515625" style="87" hidden="1" customWidth="1"/>
    <col min="21" max="21" width="18.28515625" customWidth="1"/>
  </cols>
  <sheetData>
    <row r="1" spans="1:20" ht="20.25" thickTop="1" thickBot="1" x14ac:dyDescent="0.35">
      <c r="A1" s="176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</row>
    <row r="2" spans="1:20" ht="18.75" x14ac:dyDescent="0.3">
      <c r="A2" s="179" t="s">
        <v>34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1"/>
    </row>
    <row r="3" spans="1:20" ht="19.5" thickBot="1" x14ac:dyDescent="0.35">
      <c r="A3" s="146" t="s">
        <v>29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8"/>
    </row>
    <row r="4" spans="1:20" x14ac:dyDescent="0.25">
      <c r="A4" s="149" t="s">
        <v>98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 t="s">
        <v>116</v>
      </c>
      <c r="M4" s="150"/>
      <c r="N4" s="150"/>
      <c r="O4" s="150"/>
      <c r="P4" s="150"/>
      <c r="Q4" s="150"/>
      <c r="R4" s="209" t="s">
        <v>140</v>
      </c>
      <c r="S4" s="210"/>
      <c r="T4" s="211"/>
    </row>
    <row r="5" spans="1:20" ht="15.75" thickBot="1" x14ac:dyDescent="0.3">
      <c r="A5" s="182" t="s">
        <v>42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 t="s">
        <v>30</v>
      </c>
      <c r="M5" s="157"/>
      <c r="N5" s="157"/>
      <c r="O5" s="157"/>
      <c r="P5" s="157"/>
      <c r="Q5" s="157"/>
      <c r="R5" s="154" t="s">
        <v>41</v>
      </c>
      <c r="S5" s="155"/>
      <c r="T5" s="156"/>
    </row>
    <row r="6" spans="1:20" x14ac:dyDescent="0.25">
      <c r="A6" s="186" t="s">
        <v>15</v>
      </c>
      <c r="B6" s="189" t="s">
        <v>13</v>
      </c>
      <c r="C6" s="163" t="s">
        <v>4</v>
      </c>
      <c r="D6" s="164"/>
      <c r="E6" s="165"/>
      <c r="F6" s="192" t="s">
        <v>20</v>
      </c>
      <c r="G6" s="192" t="s">
        <v>16</v>
      </c>
      <c r="H6" s="160" t="s">
        <v>19</v>
      </c>
      <c r="I6" s="161"/>
      <c r="J6" s="161"/>
      <c r="K6" s="161"/>
      <c r="L6" s="161"/>
      <c r="M6" s="161"/>
      <c r="N6" s="161"/>
      <c r="O6" s="161"/>
      <c r="P6" s="161"/>
      <c r="Q6" s="162"/>
      <c r="R6" s="195" t="s">
        <v>5</v>
      </c>
      <c r="S6" s="198" t="s">
        <v>117</v>
      </c>
      <c r="T6" s="201" t="s">
        <v>7</v>
      </c>
    </row>
    <row r="7" spans="1:20" x14ac:dyDescent="0.25">
      <c r="A7" s="187"/>
      <c r="B7" s="190"/>
      <c r="C7" s="207" t="s">
        <v>4</v>
      </c>
      <c r="D7" s="168" t="s">
        <v>25</v>
      </c>
      <c r="E7" s="166" t="s">
        <v>21</v>
      </c>
      <c r="F7" s="193"/>
      <c r="G7" s="193"/>
      <c r="H7" s="158" t="s">
        <v>18</v>
      </c>
      <c r="I7" s="151" t="s">
        <v>1</v>
      </c>
      <c r="J7" s="151"/>
      <c r="K7" s="151"/>
      <c r="L7" s="204" t="s">
        <v>2</v>
      </c>
      <c r="M7" s="205"/>
      <c r="N7" s="206"/>
      <c r="O7" s="152" t="s">
        <v>3</v>
      </c>
      <c r="P7" s="152"/>
      <c r="Q7" s="153"/>
      <c r="R7" s="196"/>
      <c r="S7" s="199"/>
      <c r="T7" s="202"/>
    </row>
    <row r="8" spans="1:20" s="1" customFormat="1" ht="23.25" thickBot="1" x14ac:dyDescent="0.3">
      <c r="A8" s="188"/>
      <c r="B8" s="191"/>
      <c r="C8" s="208"/>
      <c r="D8" s="169"/>
      <c r="E8" s="167"/>
      <c r="F8" s="194"/>
      <c r="G8" s="194"/>
      <c r="H8" s="159"/>
      <c r="I8" s="13" t="s">
        <v>10</v>
      </c>
      <c r="J8" s="13" t="s">
        <v>24</v>
      </c>
      <c r="K8" s="14" t="s">
        <v>8</v>
      </c>
      <c r="L8" s="13" t="s">
        <v>11</v>
      </c>
      <c r="M8" s="13" t="s">
        <v>24</v>
      </c>
      <c r="N8" s="13" t="s">
        <v>8</v>
      </c>
      <c r="O8" s="13" t="s">
        <v>12</v>
      </c>
      <c r="P8" s="14" t="s">
        <v>17</v>
      </c>
      <c r="Q8" s="8" t="s">
        <v>9</v>
      </c>
      <c r="R8" s="197"/>
      <c r="S8" s="200"/>
      <c r="T8" s="203"/>
    </row>
    <row r="9" spans="1:20" s="9" customFormat="1" ht="12" x14ac:dyDescent="0.25">
      <c r="A9" s="170">
        <v>1</v>
      </c>
      <c r="B9" s="172">
        <v>2</v>
      </c>
      <c r="C9" s="174">
        <v>3</v>
      </c>
      <c r="D9" s="110">
        <v>4</v>
      </c>
      <c r="E9" s="111">
        <v>5</v>
      </c>
      <c r="F9" s="112">
        <v>6</v>
      </c>
      <c r="G9" s="134">
        <v>7</v>
      </c>
      <c r="H9" s="113">
        <v>8</v>
      </c>
      <c r="I9" s="132">
        <v>9</v>
      </c>
      <c r="J9" s="142">
        <v>10</v>
      </c>
      <c r="K9" s="132">
        <v>11</v>
      </c>
      <c r="L9" s="132">
        <v>12</v>
      </c>
      <c r="M9" s="142">
        <v>13</v>
      </c>
      <c r="N9" s="132">
        <v>14</v>
      </c>
      <c r="O9" s="132">
        <v>15</v>
      </c>
      <c r="P9" s="132">
        <v>16</v>
      </c>
      <c r="Q9" s="136">
        <v>17</v>
      </c>
      <c r="R9" s="138">
        <v>18</v>
      </c>
      <c r="S9" s="140">
        <v>19</v>
      </c>
      <c r="T9" s="130">
        <v>20</v>
      </c>
    </row>
    <row r="10" spans="1:20" s="1" customFormat="1" ht="45.75" thickBot="1" x14ac:dyDescent="0.3">
      <c r="A10" s="171"/>
      <c r="B10" s="173"/>
      <c r="C10" s="175"/>
      <c r="D10" s="114" t="s">
        <v>26</v>
      </c>
      <c r="E10" s="115" t="s">
        <v>28</v>
      </c>
      <c r="F10" s="116" t="s">
        <v>23</v>
      </c>
      <c r="G10" s="135"/>
      <c r="H10" s="117" t="s">
        <v>27</v>
      </c>
      <c r="I10" s="133"/>
      <c r="J10" s="143"/>
      <c r="K10" s="133"/>
      <c r="L10" s="133"/>
      <c r="M10" s="143"/>
      <c r="N10" s="133"/>
      <c r="O10" s="133"/>
      <c r="P10" s="133"/>
      <c r="Q10" s="137"/>
      <c r="R10" s="139"/>
      <c r="S10" s="141"/>
      <c r="T10" s="131"/>
    </row>
    <row r="11" spans="1:20" s="1" customFormat="1" ht="33.75" x14ac:dyDescent="0.2">
      <c r="A11" s="4">
        <v>1</v>
      </c>
      <c r="B11" s="45" t="s">
        <v>118</v>
      </c>
      <c r="C11" s="28">
        <v>2</v>
      </c>
      <c r="D11" s="29">
        <f>(J11+K11+M11+N11)*C11/F11</f>
        <v>0</v>
      </c>
      <c r="E11" s="30">
        <f>(I11-K11+L11-N11+O11)*C11/F11</f>
        <v>1</v>
      </c>
      <c r="F11" s="31">
        <f>G11+H11</f>
        <v>60</v>
      </c>
      <c r="G11" s="31">
        <v>30</v>
      </c>
      <c r="H11" s="28">
        <f t="shared" ref="H11:H17" si="0">I11+L11+O11</f>
        <v>30</v>
      </c>
      <c r="I11" s="32"/>
      <c r="J11" s="32"/>
      <c r="K11" s="32"/>
      <c r="L11" s="32">
        <v>10</v>
      </c>
      <c r="M11" s="32"/>
      <c r="N11" s="32"/>
      <c r="O11" s="32">
        <v>20</v>
      </c>
      <c r="P11" s="32"/>
      <c r="Q11" s="33" t="s">
        <v>51</v>
      </c>
      <c r="R11" s="10" t="s">
        <v>31</v>
      </c>
      <c r="S11" s="3" t="s">
        <v>81</v>
      </c>
      <c r="T11" s="82" t="s">
        <v>82</v>
      </c>
    </row>
    <row r="12" spans="1:20" s="1" customFormat="1" ht="45" x14ac:dyDescent="0.2">
      <c r="A12" s="5">
        <v>2</v>
      </c>
      <c r="B12" s="20" t="s">
        <v>119</v>
      </c>
      <c r="C12" s="34">
        <v>3</v>
      </c>
      <c r="D12" s="29">
        <f t="shared" ref="D12:D19" si="1">(J12+K12+M12+N12)*C12/F12</f>
        <v>0</v>
      </c>
      <c r="E12" s="30">
        <f t="shared" ref="E12:E18" si="2">(I12-K12+L12-N12+O12)*C12/F12</f>
        <v>1.3333333333333333</v>
      </c>
      <c r="F12" s="31">
        <f t="shared" ref="F12:F19" si="3">G12+H12</f>
        <v>90</v>
      </c>
      <c r="G12" s="35">
        <v>50</v>
      </c>
      <c r="H12" s="28">
        <f t="shared" si="0"/>
        <v>40</v>
      </c>
      <c r="I12" s="36"/>
      <c r="J12" s="36"/>
      <c r="K12" s="36"/>
      <c r="L12" s="36">
        <v>10</v>
      </c>
      <c r="M12" s="36"/>
      <c r="N12" s="36"/>
      <c r="O12" s="36">
        <v>30</v>
      </c>
      <c r="P12" s="36"/>
      <c r="Q12" s="37" t="s">
        <v>51</v>
      </c>
      <c r="R12" s="2" t="s">
        <v>31</v>
      </c>
      <c r="S12" s="44" t="s">
        <v>57</v>
      </c>
      <c r="T12" s="83" t="s">
        <v>58</v>
      </c>
    </row>
    <row r="13" spans="1:20" s="1" customFormat="1" ht="38.25" x14ac:dyDescent="0.2">
      <c r="A13" s="4">
        <v>3</v>
      </c>
      <c r="B13" s="56" t="s">
        <v>120</v>
      </c>
      <c r="C13" s="34">
        <v>4</v>
      </c>
      <c r="D13" s="29">
        <f t="shared" si="1"/>
        <v>0</v>
      </c>
      <c r="E13" s="30">
        <f t="shared" si="2"/>
        <v>1.5</v>
      </c>
      <c r="F13" s="31">
        <f t="shared" si="3"/>
        <v>120</v>
      </c>
      <c r="G13" s="35">
        <v>75</v>
      </c>
      <c r="H13" s="28">
        <f t="shared" si="0"/>
        <v>45</v>
      </c>
      <c r="I13" s="36">
        <v>15</v>
      </c>
      <c r="J13" s="36"/>
      <c r="K13" s="36"/>
      <c r="L13" s="36"/>
      <c r="M13" s="36"/>
      <c r="N13" s="36"/>
      <c r="O13" s="36">
        <v>30</v>
      </c>
      <c r="P13" s="36"/>
      <c r="Q13" s="37" t="s">
        <v>22</v>
      </c>
      <c r="R13" s="10" t="s">
        <v>32</v>
      </c>
      <c r="S13" s="44" t="s">
        <v>84</v>
      </c>
      <c r="T13" s="83" t="s">
        <v>85</v>
      </c>
    </row>
    <row r="14" spans="1:20" s="1" customFormat="1" ht="22.5" x14ac:dyDescent="0.25">
      <c r="A14" s="5">
        <v>4</v>
      </c>
      <c r="B14" s="21" t="s">
        <v>121</v>
      </c>
      <c r="C14" s="34">
        <v>5</v>
      </c>
      <c r="D14" s="29">
        <f t="shared" si="1"/>
        <v>0</v>
      </c>
      <c r="E14" s="30">
        <f t="shared" si="2"/>
        <v>1.5</v>
      </c>
      <c r="F14" s="31">
        <f t="shared" si="3"/>
        <v>150</v>
      </c>
      <c r="G14" s="35">
        <v>105</v>
      </c>
      <c r="H14" s="28">
        <f t="shared" si="0"/>
        <v>45</v>
      </c>
      <c r="I14" s="36">
        <v>10</v>
      </c>
      <c r="J14" s="36"/>
      <c r="K14" s="36"/>
      <c r="L14" s="36">
        <v>25</v>
      </c>
      <c r="M14" s="36"/>
      <c r="N14" s="36"/>
      <c r="O14" s="36">
        <v>10</v>
      </c>
      <c r="P14" s="36"/>
      <c r="Q14" s="37" t="s">
        <v>36</v>
      </c>
      <c r="R14" s="2" t="s">
        <v>32</v>
      </c>
      <c r="S14" s="44" t="s">
        <v>84</v>
      </c>
      <c r="T14" s="83" t="s">
        <v>122</v>
      </c>
    </row>
    <row r="15" spans="1:20" s="1" customFormat="1" ht="22.5" x14ac:dyDescent="0.25">
      <c r="A15" s="4">
        <v>5</v>
      </c>
      <c r="B15" s="21" t="s">
        <v>123</v>
      </c>
      <c r="C15" s="34">
        <v>3</v>
      </c>
      <c r="D15" s="29">
        <f t="shared" si="1"/>
        <v>0</v>
      </c>
      <c r="E15" s="30">
        <f t="shared" si="2"/>
        <v>1.5</v>
      </c>
      <c r="F15" s="31">
        <f t="shared" si="3"/>
        <v>90</v>
      </c>
      <c r="G15" s="35">
        <v>45</v>
      </c>
      <c r="H15" s="28">
        <f t="shared" si="0"/>
        <v>45</v>
      </c>
      <c r="I15" s="36">
        <v>10</v>
      </c>
      <c r="J15" s="36"/>
      <c r="K15" s="36"/>
      <c r="L15" s="36">
        <v>20</v>
      </c>
      <c r="M15" s="36"/>
      <c r="N15" s="36"/>
      <c r="O15" s="36">
        <v>15</v>
      </c>
      <c r="P15" s="36"/>
      <c r="Q15" s="37" t="s">
        <v>22</v>
      </c>
      <c r="R15" s="2" t="s">
        <v>31</v>
      </c>
      <c r="S15" s="44" t="s">
        <v>124</v>
      </c>
      <c r="T15" s="83" t="s">
        <v>125</v>
      </c>
    </row>
    <row r="16" spans="1:20" s="1" customFormat="1" x14ac:dyDescent="0.25">
      <c r="A16" s="5">
        <v>6</v>
      </c>
      <c r="B16" s="21" t="s">
        <v>96</v>
      </c>
      <c r="C16" s="34">
        <v>3</v>
      </c>
      <c r="D16" s="29">
        <f t="shared" si="1"/>
        <v>0</v>
      </c>
      <c r="E16" s="30">
        <f t="shared" si="2"/>
        <v>1.5</v>
      </c>
      <c r="F16" s="31">
        <f t="shared" si="3"/>
        <v>90</v>
      </c>
      <c r="G16" s="35">
        <v>45</v>
      </c>
      <c r="H16" s="28">
        <f t="shared" si="0"/>
        <v>45</v>
      </c>
      <c r="I16" s="36"/>
      <c r="J16" s="36"/>
      <c r="K16" s="36"/>
      <c r="L16" s="36">
        <v>45</v>
      </c>
      <c r="M16" s="36"/>
      <c r="N16" s="36"/>
      <c r="O16" s="36"/>
      <c r="P16" s="36"/>
      <c r="Q16" s="37"/>
      <c r="R16" s="2" t="s">
        <v>31</v>
      </c>
      <c r="S16" s="44"/>
      <c r="T16" s="83"/>
    </row>
    <row r="17" spans="1:20" s="1" customFormat="1" x14ac:dyDescent="0.25">
      <c r="A17" s="4">
        <v>7</v>
      </c>
      <c r="B17" s="21" t="s">
        <v>126</v>
      </c>
      <c r="C17" s="34">
        <v>6</v>
      </c>
      <c r="D17" s="29">
        <f t="shared" si="1"/>
        <v>0</v>
      </c>
      <c r="E17" s="30">
        <f t="shared" si="2"/>
        <v>5</v>
      </c>
      <c r="F17" s="31">
        <f t="shared" si="3"/>
        <v>180</v>
      </c>
      <c r="G17" s="35">
        <v>30</v>
      </c>
      <c r="H17" s="28">
        <f t="shared" si="0"/>
        <v>150</v>
      </c>
      <c r="I17" s="36"/>
      <c r="J17" s="36"/>
      <c r="K17" s="36"/>
      <c r="L17" s="36"/>
      <c r="M17" s="36"/>
      <c r="N17" s="36"/>
      <c r="O17" s="36">
        <v>150</v>
      </c>
      <c r="P17" s="36"/>
      <c r="Q17" s="38"/>
      <c r="R17" s="2" t="s">
        <v>31</v>
      </c>
      <c r="S17" s="44" t="s">
        <v>94</v>
      </c>
      <c r="T17" s="83" t="s">
        <v>95</v>
      </c>
    </row>
    <row r="18" spans="1:20" s="105" customFormat="1" ht="15.75" thickBot="1" x14ac:dyDescent="0.3">
      <c r="A18" s="92">
        <v>8</v>
      </c>
      <c r="B18" s="93" t="s">
        <v>97</v>
      </c>
      <c r="C18" s="94">
        <v>2</v>
      </c>
      <c r="D18" s="95">
        <f t="shared" si="1"/>
        <v>0</v>
      </c>
      <c r="E18" s="96">
        <f t="shared" si="2"/>
        <v>1</v>
      </c>
      <c r="F18" s="97">
        <f t="shared" si="3"/>
        <v>60</v>
      </c>
      <c r="G18" s="98">
        <v>30</v>
      </c>
      <c r="H18" s="99">
        <v>30</v>
      </c>
      <c r="I18" s="100"/>
      <c r="J18" s="100"/>
      <c r="K18" s="100"/>
      <c r="L18" s="100">
        <v>30</v>
      </c>
      <c r="M18" s="100"/>
      <c r="N18" s="100"/>
      <c r="O18" s="100"/>
      <c r="P18" s="100"/>
      <c r="Q18" s="101"/>
      <c r="R18" s="102" t="s">
        <v>31</v>
      </c>
      <c r="S18" s="103"/>
      <c r="T18" s="104"/>
    </row>
    <row r="19" spans="1:20" s="105" customFormat="1" ht="26.25" thickBot="1" x14ac:dyDescent="0.3">
      <c r="A19" s="106">
        <v>9</v>
      </c>
      <c r="B19" s="107" t="s">
        <v>141</v>
      </c>
      <c r="C19" s="94">
        <v>7</v>
      </c>
      <c r="D19" s="95">
        <f t="shared" si="1"/>
        <v>0</v>
      </c>
      <c r="E19" s="96">
        <f>(I19-K19+L19-N19+O19)*C19/F19</f>
        <v>6.5</v>
      </c>
      <c r="F19" s="97">
        <f t="shared" si="3"/>
        <v>210</v>
      </c>
      <c r="G19" s="98">
        <v>15</v>
      </c>
      <c r="H19" s="99">
        <v>195</v>
      </c>
      <c r="I19" s="100"/>
      <c r="J19" s="100"/>
      <c r="K19" s="100"/>
      <c r="L19" s="100">
        <v>195</v>
      </c>
      <c r="M19" s="100"/>
      <c r="N19" s="100"/>
      <c r="O19" s="100"/>
      <c r="P19" s="100"/>
      <c r="Q19" s="108"/>
      <c r="R19" s="109" t="s">
        <v>32</v>
      </c>
      <c r="S19" s="103"/>
      <c r="T19" s="104"/>
    </row>
    <row r="20" spans="1:20" ht="15.75" thickBot="1" x14ac:dyDescent="0.3">
      <c r="A20" s="144" t="s">
        <v>6</v>
      </c>
      <c r="B20" s="145"/>
      <c r="C20" s="15">
        <f t="shared" ref="C20:P20" si="4">SUM(C11:C19)</f>
        <v>35</v>
      </c>
      <c r="D20" s="11">
        <f t="shared" si="4"/>
        <v>0</v>
      </c>
      <c r="E20" s="12">
        <f t="shared" si="4"/>
        <v>20.833333333333332</v>
      </c>
      <c r="F20" s="16">
        <f t="shared" si="4"/>
        <v>1050</v>
      </c>
      <c r="G20" s="16">
        <f t="shared" si="4"/>
        <v>425</v>
      </c>
      <c r="H20" s="16">
        <f t="shared" si="4"/>
        <v>625</v>
      </c>
      <c r="I20" s="16">
        <f t="shared" si="4"/>
        <v>35</v>
      </c>
      <c r="J20" s="16">
        <f t="shared" si="4"/>
        <v>0</v>
      </c>
      <c r="K20" s="16">
        <f t="shared" si="4"/>
        <v>0</v>
      </c>
      <c r="L20" s="16">
        <f t="shared" si="4"/>
        <v>335</v>
      </c>
      <c r="M20" s="16">
        <f t="shared" si="4"/>
        <v>0</v>
      </c>
      <c r="N20" s="16">
        <f t="shared" si="4"/>
        <v>0</v>
      </c>
      <c r="O20" s="16">
        <f t="shared" si="4"/>
        <v>255</v>
      </c>
      <c r="P20" s="16">
        <f t="shared" si="4"/>
        <v>0</v>
      </c>
      <c r="Q20" s="7"/>
      <c r="R20" s="91"/>
      <c r="S20" s="24" t="s">
        <v>14</v>
      </c>
      <c r="T20" s="86" t="s">
        <v>14</v>
      </c>
    </row>
    <row r="22" spans="1:20" x14ac:dyDescent="0.25">
      <c r="B22" s="18"/>
    </row>
    <row r="23" spans="1:20" x14ac:dyDescent="0.25">
      <c r="B23" s="18"/>
    </row>
    <row r="24" spans="1:20" x14ac:dyDescent="0.25">
      <c r="B24" s="18"/>
    </row>
  </sheetData>
  <mergeCells count="42">
    <mergeCell ref="I7:K7"/>
    <mergeCell ref="L7:N7"/>
    <mergeCell ref="O7:Q7"/>
    <mergeCell ref="A20:B20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1 rok sem 1</vt:lpstr>
      <vt:lpstr>1 rok sem 2</vt:lpstr>
      <vt:lpstr>2 rok sem 3</vt:lpstr>
      <vt:lpstr>2 rok sem 4</vt:lpstr>
      <vt:lpstr>'1 rok sem 1'!Tytuły_wydruku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2024-09-27T14:45:25Z</dcterms:modified>
</cp:coreProperties>
</file>