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I rok" sheetId="9" r:id="rId1"/>
    <sheet name="II rok" sheetId="10" r:id="rId2"/>
    <sheet name="III rok" sheetId="11" r:id="rId3"/>
    <sheet name="IV rok" sheetId="12" r:id="rId4"/>
    <sheet name="V rok" sheetId="13" r:id="rId5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  <definedName name="_xlnm.Print_Titles" localSheetId="3">'IV rok'!$6:$8</definedName>
    <definedName name="_xlnm.Print_Titles" localSheetId="4">'V rok'!$6:$8</definedName>
  </definedNames>
  <calcPr calcId="145621"/>
</workbook>
</file>

<file path=xl/calcChain.xml><?xml version="1.0" encoding="utf-8"?>
<calcChain xmlns="http://schemas.openxmlformats.org/spreadsheetml/2006/main">
  <c r="H33" i="10" l="1"/>
  <c r="F33" i="10" s="1"/>
  <c r="E33" i="10" l="1"/>
  <c r="D33" i="10"/>
  <c r="H19" i="11"/>
  <c r="F19" i="11" s="1"/>
  <c r="E19" i="11" l="1"/>
  <c r="D19" i="11"/>
  <c r="P29" i="13" l="1"/>
  <c r="O29" i="13"/>
  <c r="N29" i="13"/>
  <c r="M29" i="13"/>
  <c r="L29" i="13"/>
  <c r="K29" i="13"/>
  <c r="J29" i="13"/>
  <c r="I29" i="13"/>
  <c r="G29" i="13"/>
  <c r="C29" i="13"/>
  <c r="H28" i="13"/>
  <c r="F28" i="13" s="1"/>
  <c r="H27" i="13"/>
  <c r="F27" i="13" s="1"/>
  <c r="H26" i="13"/>
  <c r="F26" i="13"/>
  <c r="D26" i="13" s="1"/>
  <c r="H25" i="13"/>
  <c r="F25" i="13" s="1"/>
  <c r="E25" i="13" s="1"/>
  <c r="H24" i="13"/>
  <c r="F24" i="13"/>
  <c r="D24" i="13" s="1"/>
  <c r="H23" i="13"/>
  <c r="F23" i="13"/>
  <c r="E23" i="13" s="1"/>
  <c r="D23" i="13"/>
  <c r="H22" i="13"/>
  <c r="F22" i="13" s="1"/>
  <c r="H21" i="13"/>
  <c r="F21" i="13" s="1"/>
  <c r="H20" i="13"/>
  <c r="F20" i="13" s="1"/>
  <c r="H19" i="13"/>
  <c r="P18" i="13"/>
  <c r="O18" i="13"/>
  <c r="N18" i="13"/>
  <c r="N30" i="13" s="1"/>
  <c r="M18" i="13"/>
  <c r="M30" i="13" s="1"/>
  <c r="L18" i="13"/>
  <c r="K18" i="13"/>
  <c r="J18" i="13"/>
  <c r="J30" i="13" s="1"/>
  <c r="I18" i="13"/>
  <c r="I30" i="13" s="1"/>
  <c r="G18" i="13"/>
  <c r="C18" i="13"/>
  <c r="H17" i="13"/>
  <c r="F17" i="13" s="1"/>
  <c r="E17" i="13" s="1"/>
  <c r="H16" i="13"/>
  <c r="F16" i="13"/>
  <c r="E16" i="13" s="1"/>
  <c r="H15" i="13"/>
  <c r="F15" i="13" s="1"/>
  <c r="E15" i="13" s="1"/>
  <c r="H14" i="13"/>
  <c r="F14" i="13" s="1"/>
  <c r="H13" i="13"/>
  <c r="F13" i="13"/>
  <c r="E13" i="13" s="1"/>
  <c r="H12" i="13"/>
  <c r="F12" i="13" s="1"/>
  <c r="E12" i="13" s="1"/>
  <c r="H11" i="13"/>
  <c r="F11" i="13"/>
  <c r="E11" i="13" s="1"/>
  <c r="D11" i="13"/>
  <c r="P29" i="12"/>
  <c r="O29" i="12"/>
  <c r="N29" i="12"/>
  <c r="M29" i="12"/>
  <c r="L29" i="12"/>
  <c r="K29" i="12"/>
  <c r="J29" i="12"/>
  <c r="I29" i="12"/>
  <c r="G29" i="12"/>
  <c r="C29" i="12"/>
  <c r="H28" i="12"/>
  <c r="F28" i="12" s="1"/>
  <c r="H27" i="12"/>
  <c r="F27" i="12" s="1"/>
  <c r="H26" i="12"/>
  <c r="F26" i="12"/>
  <c r="D26" i="12" s="1"/>
  <c r="H25" i="12"/>
  <c r="F25" i="12"/>
  <c r="D25" i="12" s="1"/>
  <c r="E25" i="12"/>
  <c r="H24" i="12"/>
  <c r="F24" i="12" s="1"/>
  <c r="H23" i="12"/>
  <c r="F23" i="12" s="1"/>
  <c r="H22" i="12"/>
  <c r="F22" i="12"/>
  <c r="D22" i="12" s="1"/>
  <c r="H21" i="12"/>
  <c r="H29" i="12" s="1"/>
  <c r="F21" i="12"/>
  <c r="D21" i="12" s="1"/>
  <c r="E21" i="12"/>
  <c r="P20" i="12"/>
  <c r="P30" i="12" s="1"/>
  <c r="O20" i="12"/>
  <c r="N20" i="12"/>
  <c r="N30" i="12" s="1"/>
  <c r="M20" i="12"/>
  <c r="M30" i="12" s="1"/>
  <c r="L20" i="12"/>
  <c r="L30" i="12" s="1"/>
  <c r="K20" i="12"/>
  <c r="K30" i="12" s="1"/>
  <c r="J20" i="12"/>
  <c r="J30" i="12" s="1"/>
  <c r="I20" i="12"/>
  <c r="I30" i="12" s="1"/>
  <c r="G20" i="12"/>
  <c r="G30" i="12" s="1"/>
  <c r="C20" i="12"/>
  <c r="H19" i="12"/>
  <c r="F19" i="12" s="1"/>
  <c r="H18" i="12"/>
  <c r="F18" i="12" s="1"/>
  <c r="H17" i="12"/>
  <c r="F17" i="12" s="1"/>
  <c r="H16" i="12"/>
  <c r="F16" i="12" s="1"/>
  <c r="H15" i="12"/>
  <c r="F15" i="12" s="1"/>
  <c r="H14" i="12"/>
  <c r="F14" i="12" s="1"/>
  <c r="H13" i="12"/>
  <c r="F13" i="12" s="1"/>
  <c r="H12" i="12"/>
  <c r="F12" i="12" s="1"/>
  <c r="H11" i="12"/>
  <c r="F11" i="12" s="1"/>
  <c r="P37" i="11"/>
  <c r="O37" i="11"/>
  <c r="N37" i="11"/>
  <c r="M37" i="11"/>
  <c r="L37" i="11"/>
  <c r="K37" i="11"/>
  <c r="J37" i="11"/>
  <c r="I37" i="11"/>
  <c r="G37" i="11"/>
  <c r="C37" i="11"/>
  <c r="H36" i="11"/>
  <c r="F36" i="11" s="1"/>
  <c r="H35" i="11"/>
  <c r="F35" i="11" s="1"/>
  <c r="H34" i="11"/>
  <c r="F34" i="11" s="1"/>
  <c r="H33" i="11"/>
  <c r="F33" i="11" s="1"/>
  <c r="H32" i="11"/>
  <c r="F32" i="11" s="1"/>
  <c r="H31" i="11"/>
  <c r="F31" i="11" s="1"/>
  <c r="H30" i="11"/>
  <c r="F30" i="11" s="1"/>
  <c r="E30" i="11" s="1"/>
  <c r="H29" i="11"/>
  <c r="F29" i="11" s="1"/>
  <c r="H28" i="11"/>
  <c r="F28" i="11" s="1"/>
  <c r="H27" i="11"/>
  <c r="F27" i="11" s="1"/>
  <c r="H26" i="11"/>
  <c r="F26" i="11" s="1"/>
  <c r="H25" i="11"/>
  <c r="F25" i="11" s="1"/>
  <c r="P24" i="11"/>
  <c r="O24" i="11"/>
  <c r="N24" i="11"/>
  <c r="M24" i="11"/>
  <c r="M38" i="11" s="1"/>
  <c r="L24" i="11"/>
  <c r="K24" i="11"/>
  <c r="K38" i="11" s="1"/>
  <c r="J24" i="11"/>
  <c r="I24" i="11"/>
  <c r="G24" i="11"/>
  <c r="C24" i="11"/>
  <c r="H23" i="11"/>
  <c r="F23" i="11" s="1"/>
  <c r="E23" i="11" s="1"/>
  <c r="H22" i="11"/>
  <c r="F22" i="11" s="1"/>
  <c r="H21" i="11"/>
  <c r="F21" i="11" s="1"/>
  <c r="E21" i="11" s="1"/>
  <c r="H20" i="11"/>
  <c r="F20" i="11" s="1"/>
  <c r="H18" i="11"/>
  <c r="F18" i="11" s="1"/>
  <c r="E18" i="11" s="1"/>
  <c r="H17" i="11"/>
  <c r="F17" i="11" s="1"/>
  <c r="H16" i="11"/>
  <c r="F16" i="11" s="1"/>
  <c r="E16" i="11" s="1"/>
  <c r="H15" i="11"/>
  <c r="F15" i="11" s="1"/>
  <c r="H14" i="11"/>
  <c r="F14" i="11" s="1"/>
  <c r="E14" i="11" s="1"/>
  <c r="H13" i="11"/>
  <c r="F13" i="11" s="1"/>
  <c r="H12" i="11"/>
  <c r="F12" i="11" s="1"/>
  <c r="E12" i="11" s="1"/>
  <c r="H11" i="11"/>
  <c r="P39" i="10"/>
  <c r="O39" i="10"/>
  <c r="N39" i="10"/>
  <c r="M39" i="10"/>
  <c r="L39" i="10"/>
  <c r="K39" i="10"/>
  <c r="J39" i="10"/>
  <c r="I39" i="10"/>
  <c r="G39" i="10"/>
  <c r="C39" i="10"/>
  <c r="F38" i="10"/>
  <c r="D38" i="10" s="1"/>
  <c r="F37" i="10"/>
  <c r="D37" i="10" s="1"/>
  <c r="H36" i="10"/>
  <c r="F36" i="10" s="1"/>
  <c r="H35" i="10"/>
  <c r="F35" i="10" s="1"/>
  <c r="H34" i="10"/>
  <c r="F34" i="10" s="1"/>
  <c r="H32" i="10"/>
  <c r="F32" i="10" s="1"/>
  <c r="H31" i="10"/>
  <c r="F31" i="10" s="1"/>
  <c r="H30" i="10"/>
  <c r="F30" i="10" s="1"/>
  <c r="H29" i="10"/>
  <c r="F29" i="10" s="1"/>
  <c r="H28" i="10"/>
  <c r="F28" i="10" s="1"/>
  <c r="H27" i="10"/>
  <c r="F27" i="10" s="1"/>
  <c r="H26" i="10"/>
  <c r="F26" i="10" s="1"/>
  <c r="H25" i="10"/>
  <c r="F25" i="10" s="1"/>
  <c r="H24" i="10"/>
  <c r="F24" i="10" s="1"/>
  <c r="H23" i="10"/>
  <c r="F23" i="10" s="1"/>
  <c r="P22" i="10"/>
  <c r="P40" i="10" s="1"/>
  <c r="O22" i="10"/>
  <c r="N22" i="10"/>
  <c r="N40" i="10" s="1"/>
  <c r="M22" i="10"/>
  <c r="L22" i="10"/>
  <c r="K22" i="10"/>
  <c r="J22" i="10"/>
  <c r="I22" i="10"/>
  <c r="G22" i="10"/>
  <c r="C22" i="10"/>
  <c r="H21" i="10"/>
  <c r="F21" i="10" s="1"/>
  <c r="E21" i="10" s="1"/>
  <c r="H20" i="10"/>
  <c r="F20" i="10" s="1"/>
  <c r="H19" i="10"/>
  <c r="F19" i="10" s="1"/>
  <c r="E19" i="10" s="1"/>
  <c r="H18" i="10"/>
  <c r="F18" i="10" s="1"/>
  <c r="H17" i="10"/>
  <c r="F17" i="10" s="1"/>
  <c r="E17" i="10" s="1"/>
  <c r="H16" i="10"/>
  <c r="F16" i="10" s="1"/>
  <c r="H15" i="10"/>
  <c r="F15" i="10" s="1"/>
  <c r="E15" i="10" s="1"/>
  <c r="H14" i="10"/>
  <c r="F14" i="10" s="1"/>
  <c r="H13" i="10"/>
  <c r="F13" i="10"/>
  <c r="E13" i="10" s="1"/>
  <c r="H12" i="10"/>
  <c r="F12" i="10" s="1"/>
  <c r="H11" i="10"/>
  <c r="F11" i="10" s="1"/>
  <c r="E11" i="10" s="1"/>
  <c r="C40" i="10" l="1"/>
  <c r="K40" i="10"/>
  <c r="G40" i="10"/>
  <c r="M40" i="10"/>
  <c r="O38" i="11"/>
  <c r="I38" i="11"/>
  <c r="G38" i="11"/>
  <c r="C38" i="11"/>
  <c r="E32" i="11"/>
  <c r="D32" i="11"/>
  <c r="D25" i="11"/>
  <c r="E25" i="11"/>
  <c r="L40" i="10"/>
  <c r="I40" i="10"/>
  <c r="E38" i="10"/>
  <c r="E21" i="13"/>
  <c r="D21" i="13"/>
  <c r="D22" i="13"/>
  <c r="E22" i="13"/>
  <c r="K30" i="13"/>
  <c r="O30" i="13"/>
  <c r="G30" i="13"/>
  <c r="L30" i="13"/>
  <c r="P30" i="13"/>
  <c r="C30" i="13"/>
  <c r="H29" i="13"/>
  <c r="E24" i="13"/>
  <c r="N38" i="11"/>
  <c r="J40" i="10"/>
  <c r="J38" i="11"/>
  <c r="O40" i="10"/>
  <c r="D28" i="11"/>
  <c r="E28" i="11"/>
  <c r="D23" i="12"/>
  <c r="D29" i="12" s="1"/>
  <c r="E23" i="12"/>
  <c r="E28" i="13"/>
  <c r="D28" i="13"/>
  <c r="E34" i="11"/>
  <c r="D34" i="11"/>
  <c r="E20" i="13"/>
  <c r="D20" i="13"/>
  <c r="D28" i="12"/>
  <c r="E28" i="12"/>
  <c r="E14" i="13"/>
  <c r="E18" i="13" s="1"/>
  <c r="D14" i="13"/>
  <c r="E27" i="13"/>
  <c r="D27" i="13"/>
  <c r="D24" i="12"/>
  <c r="E24" i="12"/>
  <c r="D27" i="12"/>
  <c r="E27" i="12"/>
  <c r="H22" i="10"/>
  <c r="E37" i="10"/>
  <c r="L38" i="11"/>
  <c r="P38" i="11"/>
  <c r="D30" i="11"/>
  <c r="C30" i="12"/>
  <c r="O30" i="12"/>
  <c r="D16" i="13"/>
  <c r="F19" i="13"/>
  <c r="E19" i="13" s="1"/>
  <c r="D25" i="13"/>
  <c r="E26" i="13"/>
  <c r="H24" i="11"/>
  <c r="E22" i="12"/>
  <c r="E26" i="12"/>
  <c r="H37" i="11"/>
  <c r="E29" i="12"/>
  <c r="H18" i="13"/>
  <c r="H30" i="13" s="1"/>
  <c r="F18" i="13"/>
  <c r="D12" i="13"/>
  <c r="D13" i="13"/>
  <c r="D15" i="13"/>
  <c r="D17" i="13"/>
  <c r="D14" i="12"/>
  <c r="E14" i="12"/>
  <c r="E15" i="12"/>
  <c r="D15" i="12"/>
  <c r="E16" i="12"/>
  <c r="D16" i="12"/>
  <c r="D17" i="12"/>
  <c r="E17" i="12"/>
  <c r="E18" i="12"/>
  <c r="D18" i="12"/>
  <c r="E11" i="12"/>
  <c r="D11" i="12"/>
  <c r="F20" i="12"/>
  <c r="E19" i="12"/>
  <c r="D19" i="12"/>
  <c r="E12" i="12"/>
  <c r="D12" i="12"/>
  <c r="E13" i="12"/>
  <c r="D13" i="12"/>
  <c r="F29" i="12"/>
  <c r="H20" i="12"/>
  <c r="H30" i="12" s="1"/>
  <c r="E17" i="11"/>
  <c r="D17" i="11"/>
  <c r="E29" i="11"/>
  <c r="D29" i="11"/>
  <c r="E20" i="11"/>
  <c r="D20" i="11"/>
  <c r="E27" i="11"/>
  <c r="D27" i="11"/>
  <c r="E15" i="11"/>
  <c r="D15" i="11"/>
  <c r="F37" i="11"/>
  <c r="E36" i="11"/>
  <c r="D36" i="11"/>
  <c r="E35" i="11"/>
  <c r="D35" i="11"/>
  <c r="E13" i="11"/>
  <c r="D13" i="11"/>
  <c r="E33" i="11"/>
  <c r="D33" i="11"/>
  <c r="E22" i="11"/>
  <c r="D22" i="11"/>
  <c r="E31" i="11"/>
  <c r="D31" i="11"/>
  <c r="E26" i="11"/>
  <c r="D26" i="11"/>
  <c r="F11" i="11"/>
  <c r="D12" i="11"/>
  <c r="D14" i="11"/>
  <c r="D16" i="11"/>
  <c r="D18" i="11"/>
  <c r="D21" i="11"/>
  <c r="D23" i="11"/>
  <c r="E12" i="10"/>
  <c r="D12" i="10"/>
  <c r="E30" i="10"/>
  <c r="D30" i="10"/>
  <c r="D31" i="10"/>
  <c r="E31" i="10"/>
  <c r="D32" i="10"/>
  <c r="E32" i="10"/>
  <c r="F39" i="10"/>
  <c r="D23" i="10"/>
  <c r="E23" i="10"/>
  <c r="D25" i="10"/>
  <c r="E25" i="10"/>
  <c r="D34" i="10"/>
  <c r="E34" i="10"/>
  <c r="E20" i="10"/>
  <c r="D20" i="10"/>
  <c r="D27" i="10"/>
  <c r="E27" i="10"/>
  <c r="E36" i="10"/>
  <c r="D36" i="10"/>
  <c r="D18" i="10"/>
  <c r="E18" i="10"/>
  <c r="D26" i="10"/>
  <c r="E26" i="10"/>
  <c r="D35" i="10"/>
  <c r="E35" i="10"/>
  <c r="D16" i="10"/>
  <c r="E16" i="10"/>
  <c r="D28" i="10"/>
  <c r="E28" i="10"/>
  <c r="E24" i="10"/>
  <c r="D24" i="10"/>
  <c r="E14" i="10"/>
  <c r="D14" i="10"/>
  <c r="E29" i="10"/>
  <c r="D29" i="10"/>
  <c r="D11" i="10"/>
  <c r="D13" i="10"/>
  <c r="D15" i="10"/>
  <c r="D17" i="10"/>
  <c r="D19" i="10"/>
  <c r="D21" i="10"/>
  <c r="F22" i="10"/>
  <c r="H39" i="10"/>
  <c r="F30" i="12" l="1"/>
  <c r="E22" i="10"/>
  <c r="D18" i="13"/>
  <c r="H40" i="10"/>
  <c r="H38" i="11"/>
  <c r="D37" i="11"/>
  <c r="E37" i="11"/>
  <c r="F40" i="10"/>
  <c r="D22" i="10"/>
  <c r="E29" i="13"/>
  <c r="E30" i="13" s="1"/>
  <c r="F29" i="13"/>
  <c r="F30" i="13" s="1"/>
  <c r="D19" i="13"/>
  <c r="D29" i="13" s="1"/>
  <c r="D20" i="12"/>
  <c r="D30" i="12" s="1"/>
  <c r="E20" i="12"/>
  <c r="E30" i="12" s="1"/>
  <c r="F24" i="11"/>
  <c r="F38" i="11" s="1"/>
  <c r="E11" i="11"/>
  <c r="E24" i="11" s="1"/>
  <c r="D11" i="11"/>
  <c r="D24" i="11" s="1"/>
  <c r="E39" i="10"/>
  <c r="D39" i="10"/>
  <c r="D30" i="13" l="1"/>
  <c r="E40" i="10"/>
  <c r="E38" i="11"/>
  <c r="D40" i="10"/>
  <c r="D38" i="11"/>
  <c r="G38" i="9"/>
  <c r="I38" i="9"/>
  <c r="J38" i="9"/>
  <c r="K38" i="9"/>
  <c r="L38" i="9"/>
  <c r="M38" i="9"/>
  <c r="N38" i="9"/>
  <c r="O38" i="9"/>
  <c r="P38" i="9"/>
  <c r="G24" i="9"/>
  <c r="I24" i="9"/>
  <c r="I39" i="9" s="1"/>
  <c r="J24" i="9"/>
  <c r="K24" i="9"/>
  <c r="K39" i="9" s="1"/>
  <c r="L24" i="9"/>
  <c r="L39" i="9" s="1"/>
  <c r="M24" i="9"/>
  <c r="N24" i="9"/>
  <c r="O24" i="9"/>
  <c r="O39" i="9" s="1"/>
  <c r="P24" i="9"/>
  <c r="P39" i="9" s="1"/>
  <c r="F15" i="9"/>
  <c r="D15" i="9" s="1"/>
  <c r="F23" i="9"/>
  <c r="F32" i="9"/>
  <c r="H12" i="9"/>
  <c r="F12" i="9" s="1"/>
  <c r="H13" i="9"/>
  <c r="F13" i="9" s="1"/>
  <c r="D13" i="9" s="1"/>
  <c r="H14" i="9"/>
  <c r="F14" i="9" s="1"/>
  <c r="E14" i="9" s="1"/>
  <c r="H15" i="9"/>
  <c r="H16" i="9"/>
  <c r="F16" i="9" s="1"/>
  <c r="H17" i="9"/>
  <c r="F17" i="9" s="1"/>
  <c r="D17" i="9" s="1"/>
  <c r="H18" i="9"/>
  <c r="F18" i="9" s="1"/>
  <c r="H19" i="9"/>
  <c r="F19" i="9" s="1"/>
  <c r="E19" i="9" s="1"/>
  <c r="H20" i="9"/>
  <c r="F20" i="9" s="1"/>
  <c r="D20" i="9" s="1"/>
  <c r="H21" i="9"/>
  <c r="F21" i="9" s="1"/>
  <c r="D21" i="9" s="1"/>
  <c r="H22" i="9"/>
  <c r="F22" i="9" s="1"/>
  <c r="H23" i="9"/>
  <c r="H25" i="9"/>
  <c r="F25" i="9" s="1"/>
  <c r="E25" i="9" s="1"/>
  <c r="H26" i="9"/>
  <c r="F26" i="9" s="1"/>
  <c r="D26" i="9" s="1"/>
  <c r="H27" i="9"/>
  <c r="F27" i="9" s="1"/>
  <c r="H28" i="9"/>
  <c r="F28" i="9" s="1"/>
  <c r="H29" i="9"/>
  <c r="F29" i="9" s="1"/>
  <c r="D29" i="9" s="1"/>
  <c r="H30" i="9"/>
  <c r="F30" i="9" s="1"/>
  <c r="D30" i="9" s="1"/>
  <c r="H31" i="9"/>
  <c r="F31" i="9" s="1"/>
  <c r="E31" i="9" s="1"/>
  <c r="H32" i="9"/>
  <c r="H33" i="9"/>
  <c r="F33" i="9" s="1"/>
  <c r="D33" i="9" s="1"/>
  <c r="H34" i="9"/>
  <c r="F34" i="9" s="1"/>
  <c r="D34" i="9" s="1"/>
  <c r="H35" i="9"/>
  <c r="F35" i="9" s="1"/>
  <c r="H36" i="9"/>
  <c r="F36" i="9" s="1"/>
  <c r="E36" i="9" s="1"/>
  <c r="H37" i="9"/>
  <c r="F37" i="9" s="1"/>
  <c r="D37" i="9" s="1"/>
  <c r="E29" i="9" l="1"/>
  <c r="G39" i="9"/>
  <c r="E20" i="9"/>
  <c r="E37" i="9"/>
  <c r="E15" i="9"/>
  <c r="E33" i="9"/>
  <c r="D25" i="9"/>
  <c r="M39" i="9"/>
  <c r="N39" i="9"/>
  <c r="J39" i="9"/>
  <c r="D28" i="9"/>
  <c r="E28" i="9"/>
  <c r="E35" i="9"/>
  <c r="D35" i="9"/>
  <c r="D27" i="9"/>
  <c r="E27" i="9"/>
  <c r="D32" i="9"/>
  <c r="E32" i="9"/>
  <c r="D36" i="9"/>
  <c r="D14" i="9"/>
  <c r="F38" i="9"/>
  <c r="D22" i="9"/>
  <c r="E22" i="9"/>
  <c r="E18" i="9"/>
  <c r="D18" i="9"/>
  <c r="D19" i="9"/>
  <c r="D23" i="9"/>
  <c r="E23" i="9"/>
  <c r="E16" i="9"/>
  <c r="D16" i="9"/>
  <c r="E12" i="9"/>
  <c r="D12" i="9"/>
  <c r="D31" i="9"/>
  <c r="E13" i="9"/>
  <c r="H38" i="9"/>
  <c r="E34" i="9"/>
  <c r="E30" i="9"/>
  <c r="E26" i="9"/>
  <c r="E21" i="9"/>
  <c r="E17" i="9"/>
  <c r="E38" i="9" l="1"/>
  <c r="D38" i="9"/>
  <c r="H11" i="9"/>
  <c r="C24" i="9"/>
  <c r="C38" i="9"/>
  <c r="F11" i="9" l="1"/>
  <c r="F24" i="9" s="1"/>
  <c r="F39" i="9" s="1"/>
  <c r="H24" i="9"/>
  <c r="H39" i="9" s="1"/>
  <c r="D11" i="9"/>
  <c r="D24" i="9" s="1"/>
  <c r="D39" i="9" s="1"/>
  <c r="E11" i="9"/>
  <c r="E24" i="9" s="1"/>
  <c r="E39" i="9" s="1"/>
  <c r="C39" i="9"/>
</calcChain>
</file>

<file path=xl/sharedStrings.xml><?xml version="1.0" encoding="utf-8"?>
<sst xmlns="http://schemas.openxmlformats.org/spreadsheetml/2006/main" count="722" uniqueCount="288">
  <si>
    <t>RAZEM I ROK:</t>
  </si>
  <si>
    <t>RAZEM SEMESTR 2:</t>
  </si>
  <si>
    <t>zaliczenie</t>
  </si>
  <si>
    <t>fakultety</t>
  </si>
  <si>
    <t>dr J. Przybylski</t>
  </si>
  <si>
    <t>Studium Wychowania Fizycznego i Sportu</t>
  </si>
  <si>
    <t>wychowanie fizyczne</t>
  </si>
  <si>
    <t>dr A. Mania-Końsko</t>
  </si>
  <si>
    <t>praktyka wakacyjna</t>
  </si>
  <si>
    <t>dr M. Matthews-Kozanecka</t>
  </si>
  <si>
    <t>Kat. Nauk Społecznych i Humanistycznych</t>
  </si>
  <si>
    <t>podstawy zdrowia publicznego</t>
  </si>
  <si>
    <t>B</t>
  </si>
  <si>
    <t>normy okluzji i funkcje układu stomatognatycznego</t>
  </si>
  <si>
    <t>metodologia badań naukowych</t>
  </si>
  <si>
    <t>dr M. Nowosadko</t>
  </si>
  <si>
    <t>Studium Języków Obcych</t>
  </si>
  <si>
    <t>A</t>
  </si>
  <si>
    <t>język obcy</t>
  </si>
  <si>
    <t>dr A. Majewski</t>
  </si>
  <si>
    <t>Kat. I Zakł. Informatyki i Statystyki</t>
  </si>
  <si>
    <t>informatyka</t>
  </si>
  <si>
    <t>Kat. I Zakł. Histologii i Embriologii</t>
  </si>
  <si>
    <t>egzamin</t>
  </si>
  <si>
    <t>histologia z embriologią i cytologią</t>
  </si>
  <si>
    <t>dr J. Wiertlewska-Bielarz</t>
  </si>
  <si>
    <t>etyka i deontologia</t>
  </si>
  <si>
    <t>Zakł. Epidemiologii i Higieny</t>
  </si>
  <si>
    <t>epidemiologia</t>
  </si>
  <si>
    <t>dr K. Strzyżewski</t>
  </si>
  <si>
    <t>Kat. I Zakł. Chemii Medycznej i Medycyny Laboratoryjnej</t>
  </si>
  <si>
    <t>chemia medyczna</t>
  </si>
  <si>
    <t>RAZEM SEMESTR 1:</t>
  </si>
  <si>
    <t>Rada Uczelniana Samorządu Studenckiego</t>
  </si>
  <si>
    <t>szkolenie z praw i obowiązków studenta</t>
  </si>
  <si>
    <t>mgr M. Kotlarek-Naskręt</t>
  </si>
  <si>
    <t>Biblioteka Główna UMP</t>
  </si>
  <si>
    <t>przysposobienie biblioteczne</t>
  </si>
  <si>
    <t>mgr A. Radek</t>
  </si>
  <si>
    <t>Inspektorat BHP</t>
  </si>
  <si>
    <t>szkolenie BHP</t>
  </si>
  <si>
    <t>Kat. I Zakł. Psychologii Klinicznej</t>
  </si>
  <si>
    <t>podstawy psychologii lekarskiej</t>
  </si>
  <si>
    <t>dr hab. M. Grześkowiak</t>
  </si>
  <si>
    <t>Zakł. Dydaktyki, Anestezjologii i Intensywnej Terapii</t>
  </si>
  <si>
    <t>pierwsza pomoc</t>
  </si>
  <si>
    <t>prof. dr hab. A. Magowska</t>
  </si>
  <si>
    <t>Kat. I Zakł. Historii i Filozofii Nauk Medycznych</t>
  </si>
  <si>
    <t>historia medycyny</t>
  </si>
  <si>
    <t>dr J. Jurga-Stopa</t>
  </si>
  <si>
    <t>ergonomia w stomatologii</t>
  </si>
  <si>
    <t>dr hab. P. Solarczyk</t>
  </si>
  <si>
    <t>Kat. I Zakł. Biologii i Parazytologii Lekarskiej</t>
  </si>
  <si>
    <t>biologia</t>
  </si>
  <si>
    <t>prof. dr hab. L. Kubisz</t>
  </si>
  <si>
    <t>Zakł. Biofizyki</t>
  </si>
  <si>
    <t>biofizyka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</si>
  <si>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</si>
  <si>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</si>
  <si>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</si>
  <si>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</si>
  <si>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</si>
  <si>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</si>
  <si>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</si>
  <si>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</si>
  <si>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</si>
  <si>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</si>
  <si>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</si>
  <si>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</si>
  <si>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</si>
  <si>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</si>
  <si>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</si>
  <si>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</si>
  <si>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</si>
  <si>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</si>
  <si>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koordynator zajęć/grupy zajęć</t>
  </si>
  <si>
    <t>jednostka prowadząca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</si>
  <si>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</si>
  <si>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</si>
  <si>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</si>
  <si>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</si>
  <si>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</si>
  <si>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</si>
  <si>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10</t>
  </si>
  <si>
    <t>poziom studiów: jednolite magisterskie</t>
  </si>
  <si>
    <t>semestr: 1 i 2</t>
  </si>
  <si>
    <t>rok studiów: I</t>
  </si>
  <si>
    <t>Wydział Medyczny</t>
  </si>
  <si>
    <t>KIERUNEK STUDIÓW: lekarsko-dentystyczny</t>
  </si>
  <si>
    <t>RAZEM II ROK:</t>
  </si>
  <si>
    <t>dr N. Kruszyńska</t>
  </si>
  <si>
    <t>KiZ Medycyny Rodzinnej</t>
  </si>
  <si>
    <t>psychologia kliniczna</t>
  </si>
  <si>
    <t>KiZ Genetyki Medycznej</t>
  </si>
  <si>
    <t>podstawy genetyki człowieka</t>
  </si>
  <si>
    <t>C</t>
  </si>
  <si>
    <t>dr hab. T. Kulczyk</t>
  </si>
  <si>
    <t>propedeutyka stomatologii dziecięcej</t>
  </si>
  <si>
    <t>KiZ Patofizjologii</t>
  </si>
  <si>
    <t>patofizjologia</t>
  </si>
  <si>
    <t>prof. dr hab. B. Czarnecka</t>
  </si>
  <si>
    <t>materiałoznawstwo stomatologiczne</t>
  </si>
  <si>
    <t>endodoncja przedkliniczna</t>
  </si>
  <si>
    <t>dr hab. W. Markwitz, prof. UMP</t>
  </si>
  <si>
    <t>ginekologia i położnictwo w stomatologii</t>
  </si>
  <si>
    <t>podstawy fizjoterapii</t>
  </si>
  <si>
    <t>prof. dr hab. K. Karmelita-Katulska</t>
  </si>
  <si>
    <t>radiologia ogólna</t>
  </si>
  <si>
    <t>zaawansowane zabiegi resuscytacyjne</t>
  </si>
  <si>
    <t>KiZ Informatyki i Statystyki</t>
  </si>
  <si>
    <t>biostatystyka</t>
  </si>
  <si>
    <t>mikrobiologia jamy ustnej z elementami mikrobiologii ogólnej</t>
  </si>
  <si>
    <t>immunologia</t>
  </si>
  <si>
    <t>dr hab. H. Winiarska</t>
  </si>
  <si>
    <t>KiZ Farmakologii</t>
  </si>
  <si>
    <t>farmakologia ogólna</t>
  </si>
  <si>
    <t>fizjologia człowieka</t>
  </si>
  <si>
    <t>dr B. Gryszczyńska</t>
  </si>
  <si>
    <t>biochemia</t>
  </si>
  <si>
    <t>semestr: 3 i 4</t>
  </si>
  <si>
    <t>rok studiów: II</t>
  </si>
  <si>
    <t>RAZEM III ROK:</t>
  </si>
  <si>
    <t>dr M. Tarnowski</t>
  </si>
  <si>
    <t>dr E. Czechowska</t>
  </si>
  <si>
    <t>chirurgia stomatologiczna</t>
  </si>
  <si>
    <t>ortodoncja</t>
  </si>
  <si>
    <t>Kl. Stomatologii Dziecięcej</t>
  </si>
  <si>
    <t>stomatologia dziecięca i profilaktyka stomatologiczna</t>
  </si>
  <si>
    <t>Kl. Stomatologii Zachowawczej i Endodoncji</t>
  </si>
  <si>
    <t>stomatologia zachowawcza z endodoncją</t>
  </si>
  <si>
    <t>Kl. Anestezjologii i Intensywnej Terapii</t>
  </si>
  <si>
    <t>KiK Chorób Zakaźnych, Hepatologii i Nabytych Niedoborów Odporności</t>
  </si>
  <si>
    <t>choroby zakaźne</t>
  </si>
  <si>
    <t>prof. dr hab. W. Golusiński</t>
  </si>
  <si>
    <t>KiK Chirurgii Głowy, Szyi i Onkologii Laryngologicznej</t>
  </si>
  <si>
    <t>onkologia</t>
  </si>
  <si>
    <t>Kl. Psychiatrii Dorosłych</t>
  </si>
  <si>
    <t>psychiatria</t>
  </si>
  <si>
    <t>dr hab. M. Łukasik</t>
  </si>
  <si>
    <t>neurologia</t>
  </si>
  <si>
    <t>prof. dr hab. M. Stopa</t>
  </si>
  <si>
    <t>Kl. Chorób Oczu</t>
  </si>
  <si>
    <t>okulistyka</t>
  </si>
  <si>
    <t>KiK Pulmunologii, Alergologii i Onkologii Pulmunologicznej</t>
  </si>
  <si>
    <t>pulmonologia</t>
  </si>
  <si>
    <t>Kl. Hipertensjologii, Angiologii i Chorób Wewnętrznych</t>
  </si>
  <si>
    <t>choroby wewnętrzne</t>
  </si>
  <si>
    <t>dr R. Podlewski</t>
  </si>
  <si>
    <t>pierwsza pomoc w stanach zagrożenia życia lub zdrowia</t>
  </si>
  <si>
    <t>prof. dr hab. A. Jabłecka</t>
  </si>
  <si>
    <t>Zakł. Farmakologii Klinicznej</t>
  </si>
  <si>
    <t>otolaryngologia</t>
  </si>
  <si>
    <t>prof. dr hab. Z. Adamski</t>
  </si>
  <si>
    <t>dermatologia z wenerologią</t>
  </si>
  <si>
    <t>prof. dr hab. A. Marszałek</t>
  </si>
  <si>
    <t>patologia jamy ustnej z elementami patomorfologii ogólnej</t>
  </si>
  <si>
    <t>semestr: 5 i 6</t>
  </si>
  <si>
    <t>rok studiów: III</t>
  </si>
  <si>
    <t>RAZEM IV ROK:</t>
  </si>
  <si>
    <t>dysfunkcje układu stomatognatycznego</t>
  </si>
  <si>
    <t>protetyka stomatologiczna</t>
  </si>
  <si>
    <t>stomatologia grup ryzyka</t>
  </si>
  <si>
    <t>dr B. Lempe</t>
  </si>
  <si>
    <t>diagnostyka laboratoryjna</t>
  </si>
  <si>
    <t>dr Z. Kycler</t>
  </si>
  <si>
    <t>Kl. Pneumonologii, Alergologii Dziecięcej i Immunologii Klinicznej</t>
  </si>
  <si>
    <t>pediatria</t>
  </si>
  <si>
    <t>semestr: 7 i 8</t>
  </si>
  <si>
    <t>rok studiów: IV</t>
  </si>
  <si>
    <t>RAMOWY PLAN STUDIÓW rok akademicki 2024/2025</t>
  </si>
  <si>
    <t>RAZEM V ROK:</t>
  </si>
  <si>
    <t>dr M. Owecka</t>
  </si>
  <si>
    <t>gerostomatologia</t>
  </si>
  <si>
    <t>dr hab. K. Osmola</t>
  </si>
  <si>
    <t>KiK Chirurgii Szczękowo-Twarzowej</t>
  </si>
  <si>
    <t>chirurgia szczękowo-twarzowa</t>
  </si>
  <si>
    <t>dr D. Burchardt</t>
  </si>
  <si>
    <t>semestr: 9 i 10</t>
  </si>
  <si>
    <t>rok studiów: V</t>
  </si>
  <si>
    <t>RAMOWY PLAN STUDIÓW rok akademicki 2025/2026</t>
  </si>
  <si>
    <t>G</t>
  </si>
  <si>
    <t>RAMOWY PLAN STUDIÓW rok akademicki 2022/2023</t>
  </si>
  <si>
    <t>nabór w r.a.: 2022/2023</t>
  </si>
  <si>
    <t>RAMOWY PLAN STUDIÓW rok akademicki 2026/2027</t>
  </si>
  <si>
    <t xml:space="preserve">anatomia </t>
  </si>
  <si>
    <t xml:space="preserve"> Zakł. Anatomii Prawidłowej</t>
  </si>
  <si>
    <t xml:space="preserve"> dr hab. A. Przystańska</t>
  </si>
  <si>
    <t>Zakł. Patofizjologii Starzenia i Chorób Cywilizacyjnych</t>
  </si>
  <si>
    <t>prof. dr hab. K. Książek</t>
  </si>
  <si>
    <t>dr Z. Maciejewska-Szaniec</t>
  </si>
  <si>
    <t>Kl. Ortodoncji i Dysfunkcji Narządu Żucia</t>
  </si>
  <si>
    <t>Zakł. Biomateriałów i Stomatologii Doświadczalnej</t>
  </si>
  <si>
    <t>Zakład Diagnostyki</t>
  </si>
  <si>
    <t>medycyna i odontologia sądowa</t>
  </si>
  <si>
    <t>komunikacja i podstawy zarządzania w stomatologii</t>
  </si>
  <si>
    <t>ortodoncja i dysfunkcje czaszkowo-żuchwowe</t>
  </si>
  <si>
    <t>prawne i organizacyjne aspekty zarządzania w stomatologii</t>
  </si>
  <si>
    <t>stomatologia zintegrowana wieku dziecięcego</t>
  </si>
  <si>
    <t>stomatologia społeczna cz.1/2</t>
  </si>
  <si>
    <t>dr K. Wojtowicz</t>
  </si>
  <si>
    <t>dr I. Miechowicz</t>
  </si>
  <si>
    <t>dr M. Wichtowski</t>
  </si>
  <si>
    <t>56 h kat. G + 10 h kat. B</t>
  </si>
  <si>
    <t>KiZ Chemii Medycznej i Medycyny Laboratoryjnej</t>
  </si>
  <si>
    <t>Zakł. Immunologii</t>
  </si>
  <si>
    <t>dr M. Frydrychowicz</t>
  </si>
  <si>
    <t xml:space="preserve">KiZ Mikrobiologii Lekarskiej </t>
  </si>
  <si>
    <t>dr hab. T. Karpiński</t>
  </si>
  <si>
    <t>Kl. Perinatologii i Chorób Kobiecych</t>
  </si>
  <si>
    <t>stomatologia zachowawcza przedkliniczna</t>
  </si>
  <si>
    <t>Kl. Stom. Zach. I Endodoncji</t>
  </si>
  <si>
    <t>dr hab. A. Szkaradkiewicz-Karpińska</t>
  </si>
  <si>
    <t>podstawy stomatologii społecznej</t>
  </si>
  <si>
    <t>dr hab. B. Stawińska-Witoszyńska</t>
  </si>
  <si>
    <t>RAZEM 3 SEMESTR:</t>
  </si>
  <si>
    <t>prof. dr hab. J. Witowski</t>
  </si>
  <si>
    <t>Zakł. Dydaktyki Anestezjologii i Intensywnej Terapii</t>
  </si>
  <si>
    <t>Zakł. Radiologii Ogólnej</t>
  </si>
  <si>
    <t>dr M. Wardak</t>
  </si>
  <si>
    <t>Kl. Stom. Zach. i  Endodoncji</t>
  </si>
  <si>
    <t>Zakł. Stomatologii Grup Ryzyka</t>
  </si>
  <si>
    <t>dr J. Chłapowska</t>
  </si>
  <si>
    <t>prof. dr hab. A. Latos-Bieleńska</t>
  </si>
  <si>
    <t>dr A. Sójka-Makowska</t>
  </si>
  <si>
    <t>RAZEM 4 SEMESTR:</t>
  </si>
  <si>
    <t>RAMOWY PLAN STUDIÓW rok akademicki 2023/2024</t>
  </si>
  <si>
    <t>KiZ Patologii i Profilaktyki Nowotworów</t>
  </si>
  <si>
    <t xml:space="preserve">farmakologia kliniczna </t>
  </si>
  <si>
    <t xml:space="preserve">chirurgia ogólna </t>
  </si>
  <si>
    <t>Klinika Chirurgii Onkologicznej</t>
  </si>
  <si>
    <t>prof. dr hab. H. Batura-Gabryel</t>
  </si>
  <si>
    <t xml:space="preserve">Kl. Neurologii </t>
  </si>
  <si>
    <t>dr A. Wędrychowicz-Szyszko</t>
  </si>
  <si>
    <t>prof. dr hab. K. Gerreth</t>
  </si>
  <si>
    <t>KiK Protetyki Stomatologicznej i Gerostomatologii</t>
  </si>
  <si>
    <t>prof. dr hab. B. Dorocka-Bobkowska</t>
  </si>
  <si>
    <t>KiK Chirurgii Stomatologicznej, Chorób Przyzębia i Błony Śluzowej Jamy Ustnej</t>
  </si>
  <si>
    <t>Zakł. Medycyny Sądowej</t>
  </si>
  <si>
    <t>dr P. Świderski</t>
  </si>
  <si>
    <t>RAZEM 5 SEMESTR:</t>
  </si>
  <si>
    <t>Kl. Dermatologii</t>
  </si>
  <si>
    <t>Zakł. Ratownictwa Medycznego</t>
  </si>
  <si>
    <t>dr A. Rutz-Danielczak</t>
  </si>
  <si>
    <t>dr hab. D. Łojko</t>
  </si>
  <si>
    <t>Kl. Chirurgii Głowy, Szyi i Onkologii Laryngologicznej</t>
  </si>
  <si>
    <t>dr hab. M.Paul</t>
  </si>
  <si>
    <t>anestezjologia i reanimacja</t>
  </si>
  <si>
    <t>dr hab. P. Sobczyński</t>
  </si>
  <si>
    <t>dr A. Olszewska</t>
  </si>
  <si>
    <t>dr hab. E. Paszyńska, prof. UMP</t>
  </si>
  <si>
    <t>RAZEM 6 SEMESTR:</t>
  </si>
  <si>
    <t>dr hab. K. Gerreth, prof. UMP</t>
  </si>
  <si>
    <t>Zakł. Diagnostyki</t>
  </si>
  <si>
    <t>dr K. Nijakowski</t>
  </si>
  <si>
    <t>dr hab. D. Formanowicz</t>
  </si>
  <si>
    <t>RAZEM 7 SEMESTR:</t>
  </si>
  <si>
    <t>KiK Ortodoncji i Wad Rozwojowych Twarzy</t>
  </si>
  <si>
    <t>dr hab. B. Biedziak</t>
  </si>
  <si>
    <t>lek. dent. J. Lipski</t>
  </si>
  <si>
    <t>dr M. Gałczyńska-Rusin</t>
  </si>
  <si>
    <t>RAZEM 8 SEMESTR:</t>
  </si>
  <si>
    <t xml:space="preserve"> dr A. Prymas</t>
  </si>
  <si>
    <t>dr S. Klewin-Steinbock</t>
  </si>
  <si>
    <t xml:space="preserve">KiK Protetyki Stomatologicznej i Gerostomatologii </t>
  </si>
  <si>
    <t>prof. dr hab. A.Czajka-Jakubowska</t>
  </si>
  <si>
    <t>RAZEM 9 SEMESTR:</t>
  </si>
  <si>
    <t>dr A. Prymas</t>
  </si>
  <si>
    <t>Kl. Protetyki Stomatologicznej i Gerostomatologii</t>
  </si>
  <si>
    <t>Kl. Stomatologii Zintegrowanej</t>
  </si>
  <si>
    <t>stomatologia zintegrowana wieku dorosłego</t>
  </si>
  <si>
    <t>RAZEM 10 SEMESTR:</t>
  </si>
  <si>
    <t>radiologia stomatologiczna cz.1/3</t>
  </si>
  <si>
    <t>radiologia stomatologiczna cz. 2/3</t>
  </si>
  <si>
    <t>radiologia stomatologiczna cz. 3/3</t>
  </si>
  <si>
    <t>dr K. Chmielewska</t>
  </si>
  <si>
    <t>choroby przyzębia i błony śluzowej jamy ustnej</t>
  </si>
  <si>
    <t>lek.dent. N. Lipska</t>
  </si>
  <si>
    <t>stomatologia społeczna cz. 2/2</t>
  </si>
  <si>
    <t>prof. dr hab. M. Wyganowska</t>
  </si>
  <si>
    <t>choroby przyzębia błony śluzowej jamy ustnej</t>
  </si>
  <si>
    <t>P. Czudaj</t>
  </si>
  <si>
    <t>prof. dr hab. E. Mojs</t>
  </si>
  <si>
    <t>dr J. Gałęcki</t>
  </si>
  <si>
    <t>propedeutyka ortodoncji i dysfunkcji narządu żucia</t>
  </si>
  <si>
    <t>dr M. Pobudek-Radzikowska</t>
  </si>
  <si>
    <t>dr M. Kuras</t>
  </si>
  <si>
    <t>A, 36h-online</t>
  </si>
  <si>
    <t>forma studiów: niestacjonarne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</si>
</sst>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2" fontId="4" fillId="3" borderId="2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0" xfId="0" applyNumberFormat="1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4" borderId="23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4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3" xfId="0" applyNumberFormat="1" applyFont="1" applyBorder="1" applyAlignment="1">
      <alignment horizontal="center"/>
    </xf>
    <xf numFmtId="0" fontId="2" fillId="0" borderId="43" xfId="0" applyNumberFormat="1" applyFont="1" applyBorder="1"/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 vertical="center"/>
    </xf>
    <xf numFmtId="0" fontId="2" fillId="0" borderId="40" xfId="0" applyFont="1" applyBorder="1"/>
    <xf numFmtId="0" fontId="5" fillId="0" borderId="59" xfId="0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5" fillId="0" borderId="18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5" fillId="0" borderId="3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2" fillId="2" borderId="41" xfId="0" applyFont="1" applyFill="1" applyBorder="1"/>
    <xf numFmtId="0" fontId="2" fillId="2" borderId="40" xfId="0" applyFont="1" applyFill="1" applyBorder="1"/>
    <xf numFmtId="0" fontId="5" fillId="0" borderId="59" xfId="0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/>
    <xf numFmtId="0" fontId="5" fillId="0" borderId="18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0" fillId="0" borderId="47" xfId="0" applyNumberFormat="1" applyBorder="1"/>
    <xf numFmtId="0" fontId="6" fillId="0" borderId="43" xfId="0" applyNumberFormat="1" applyFont="1" applyBorder="1" applyAlignment="1">
      <alignment horizontal="center"/>
    </xf>
    <xf numFmtId="0" fontId="0" fillId="0" borderId="43" xfId="0" applyNumberFormat="1" applyBorder="1"/>
    <xf numFmtId="0" fontId="0" fillId="0" borderId="40" xfId="0" applyBorder="1"/>
    <xf numFmtId="0" fontId="5" fillId="0" borderId="35" xfId="0" applyNumberFormat="1" applyFont="1" applyBorder="1" applyAlignment="1">
      <alignment horizontal="center" vertical="center"/>
    </xf>
    <xf numFmtId="0" fontId="5" fillId="0" borderId="3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0" fillId="0" borderId="34" xfId="0" applyNumberFormat="1" applyBorder="1"/>
    <xf numFmtId="0" fontId="5" fillId="0" borderId="31" xfId="0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/>
    </xf>
    <xf numFmtId="0" fontId="0" fillId="0" borderId="18" xfId="0" applyNumberFormat="1" applyBorder="1"/>
    <xf numFmtId="0" fontId="5" fillId="0" borderId="15" xfId="0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5" fillId="0" borderId="46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32" xfId="0" applyFont="1" applyFill="1" applyBorder="1" applyAlignment="1">
      <alignment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5" borderId="43" xfId="0" applyNumberFormat="1" applyFont="1" applyFill="1" applyBorder="1" applyAlignment="1">
      <alignment horizontal="center" vertical="center"/>
    </xf>
    <xf numFmtId="0" fontId="5" fillId="5" borderId="43" xfId="0" applyNumberFormat="1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3" borderId="29" xfId="0" applyNumberFormat="1" applyFont="1" applyFill="1" applyBorder="1" applyAlignment="1">
      <alignment horizontal="center" vertical="center" wrapText="1"/>
    </xf>
    <xf numFmtId="0" fontId="5" fillId="3" borderId="47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7" fillId="4" borderId="27" xfId="0" applyNumberFormat="1" applyFont="1" applyFill="1" applyBorder="1" applyAlignment="1">
      <alignment horizontal="center" vertical="center" wrapText="1"/>
    </xf>
    <xf numFmtId="0" fontId="7" fillId="4" borderId="19" xfId="0" applyNumberFormat="1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1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>
      <alignment horizontal="center" vertical="center" wrapText="1"/>
    </xf>
    <xf numFmtId="0" fontId="5" fillId="3" borderId="40" xfId="0" applyNumberFormat="1" applyFont="1" applyFill="1" applyBorder="1" applyAlignment="1">
      <alignment horizontal="center" vertical="center" wrapText="1"/>
    </xf>
    <xf numFmtId="0" fontId="5" fillId="3" borderId="31" xfId="0" applyNumberFormat="1" applyFont="1" applyFill="1" applyBorder="1" applyAlignment="1">
      <alignment horizontal="center" vertical="center" wrapText="1"/>
    </xf>
    <xf numFmtId="0" fontId="12" fillId="3" borderId="34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5" fillId="3" borderId="2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38" xfId="0" applyNumberFormat="1" applyFont="1" applyFill="1" applyBorder="1" applyAlignment="1">
      <alignment horizontal="center" vertical="center" wrapText="1"/>
    </xf>
    <xf numFmtId="0" fontId="5" fillId="2" borderId="43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5" fillId="0" borderId="54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53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12" fillId="2" borderId="46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5" fillId="2" borderId="2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5" fillId="0" borderId="54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15" fillId="0" borderId="53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zoomScaleNormal="100" workbookViewId="0">
      <selection activeCell="V8" sqref="V8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9" t="s">
        <v>181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1"/>
    </row>
    <row r="2" spans="1:20" ht="30.75" customHeight="1" x14ac:dyDescent="0.3">
      <c r="A2" s="142" t="s">
        <v>88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4"/>
    </row>
    <row r="3" spans="1:20" ht="30" customHeight="1" thickBot="1" x14ac:dyDescent="0.35">
      <c r="A3" s="156" t="s">
        <v>87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8"/>
    </row>
    <row r="4" spans="1:20" ht="30.75" customHeight="1" x14ac:dyDescent="0.25">
      <c r="A4" s="159" t="s">
        <v>86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 t="s">
        <v>85</v>
      </c>
      <c r="M4" s="160"/>
      <c r="N4" s="160"/>
      <c r="O4" s="160"/>
      <c r="P4" s="160"/>
      <c r="Q4" s="160"/>
      <c r="R4" s="147" t="s">
        <v>182</v>
      </c>
      <c r="S4" s="148"/>
      <c r="T4" s="149"/>
    </row>
    <row r="5" spans="1:20" ht="30" customHeight="1" thickBot="1" x14ac:dyDescent="0.3">
      <c r="A5" s="145" t="s">
        <v>84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 t="s">
        <v>287</v>
      </c>
      <c r="M5" s="146"/>
      <c r="N5" s="146"/>
      <c r="O5" s="146"/>
      <c r="P5" s="146"/>
      <c r="Q5" s="146"/>
      <c r="R5" s="165" t="s">
        <v>83</v>
      </c>
      <c r="S5" s="166"/>
      <c r="T5" s="167"/>
    </row>
    <row r="6" spans="1:20" ht="15.75" customHeight="1" x14ac:dyDescent="0.25">
      <c r="A6" s="150" t="s">
        <v>82</v>
      </c>
      <c r="B6" s="153" t="s">
        <v>81</v>
      </c>
      <c r="C6" s="131" t="s">
        <v>74</v>
      </c>
      <c r="D6" s="132"/>
      <c r="E6" s="133"/>
      <c r="F6" s="106" t="s">
        <v>80</v>
      </c>
      <c r="G6" s="106" t="s">
        <v>79</v>
      </c>
      <c r="H6" s="128" t="s">
        <v>78</v>
      </c>
      <c r="I6" s="129"/>
      <c r="J6" s="129"/>
      <c r="K6" s="129"/>
      <c r="L6" s="129"/>
      <c r="M6" s="129"/>
      <c r="N6" s="129"/>
      <c r="O6" s="129"/>
      <c r="P6" s="129"/>
      <c r="Q6" s="130"/>
      <c r="R6" s="109" t="s">
        <v>77</v>
      </c>
      <c r="S6" s="168" t="s">
        <v>76</v>
      </c>
      <c r="T6" s="171" t="s">
        <v>75</v>
      </c>
    </row>
    <row r="7" spans="1:20" ht="36" customHeight="1" x14ac:dyDescent="0.25">
      <c r="A7" s="151"/>
      <c r="B7" s="154"/>
      <c r="C7" s="134" t="s">
        <v>74</v>
      </c>
      <c r="D7" s="126" t="s">
        <v>73</v>
      </c>
      <c r="E7" s="124" t="s">
        <v>72</v>
      </c>
      <c r="F7" s="107"/>
      <c r="G7" s="107"/>
      <c r="H7" s="161" t="s">
        <v>71</v>
      </c>
      <c r="I7" s="136" t="s">
        <v>70</v>
      </c>
      <c r="J7" s="136"/>
      <c r="K7" s="136"/>
      <c r="L7" s="174" t="s">
        <v>69</v>
      </c>
      <c r="M7" s="175"/>
      <c r="N7" s="176"/>
      <c r="O7" s="181" t="s">
        <v>68</v>
      </c>
      <c r="P7" s="181"/>
      <c r="Q7" s="182"/>
      <c r="R7" s="110"/>
      <c r="S7" s="169"/>
      <c r="T7" s="172"/>
    </row>
    <row r="8" spans="1:20" s="18" customFormat="1" ht="42" customHeight="1" thickBot="1" x14ac:dyDescent="0.3">
      <c r="A8" s="152"/>
      <c r="B8" s="155"/>
      <c r="C8" s="135"/>
      <c r="D8" s="127"/>
      <c r="E8" s="125"/>
      <c r="F8" s="108"/>
      <c r="G8" s="108"/>
      <c r="H8" s="162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11"/>
      <c r="S8" s="170"/>
      <c r="T8" s="173"/>
    </row>
    <row r="9" spans="1:20" s="23" customFormat="1" ht="15" customHeight="1" x14ac:dyDescent="0.25">
      <c r="A9" s="114">
        <v>1</v>
      </c>
      <c r="B9" s="116">
        <v>2</v>
      </c>
      <c r="C9" s="118">
        <v>3</v>
      </c>
      <c r="D9" s="32">
        <v>4</v>
      </c>
      <c r="E9" s="24">
        <v>5</v>
      </c>
      <c r="F9" s="31">
        <v>6</v>
      </c>
      <c r="G9" s="120">
        <v>7</v>
      </c>
      <c r="H9" s="30">
        <v>8</v>
      </c>
      <c r="I9" s="122">
        <v>9</v>
      </c>
      <c r="J9" s="112">
        <v>10</v>
      </c>
      <c r="K9" s="122">
        <v>11</v>
      </c>
      <c r="L9" s="122">
        <v>12</v>
      </c>
      <c r="M9" s="112">
        <v>13</v>
      </c>
      <c r="N9" s="122">
        <v>14</v>
      </c>
      <c r="O9" s="122">
        <v>15</v>
      </c>
      <c r="P9" s="122">
        <v>16</v>
      </c>
      <c r="Q9" s="163">
        <v>17</v>
      </c>
      <c r="R9" s="177">
        <v>18</v>
      </c>
      <c r="S9" s="179">
        <v>19</v>
      </c>
      <c r="T9" s="163">
        <v>20</v>
      </c>
    </row>
    <row r="10" spans="1:20" s="18" customFormat="1" ht="43.5" customHeight="1" thickBot="1" x14ac:dyDescent="0.3">
      <c r="A10" s="115"/>
      <c r="B10" s="117"/>
      <c r="C10" s="119"/>
      <c r="D10" s="22" t="s">
        <v>60</v>
      </c>
      <c r="E10" s="21" t="s">
        <v>59</v>
      </c>
      <c r="F10" s="20" t="s">
        <v>58</v>
      </c>
      <c r="G10" s="121"/>
      <c r="H10" s="19" t="s">
        <v>57</v>
      </c>
      <c r="I10" s="123"/>
      <c r="J10" s="113"/>
      <c r="K10" s="123"/>
      <c r="L10" s="123"/>
      <c r="M10" s="113"/>
      <c r="N10" s="123"/>
      <c r="O10" s="123"/>
      <c r="P10" s="123"/>
      <c r="Q10" s="164"/>
      <c r="R10" s="178"/>
      <c r="S10" s="180"/>
      <c r="T10" s="164"/>
    </row>
    <row r="11" spans="1:20" s="18" customFormat="1" ht="24.95" customHeight="1" x14ac:dyDescent="0.25">
      <c r="A11" s="17">
        <v>1</v>
      </c>
      <c r="B11" s="16" t="s">
        <v>184</v>
      </c>
      <c r="C11" s="29">
        <v>5</v>
      </c>
      <c r="D11" s="15">
        <f>(J11+K11+M11+N11)*C11/F11</f>
        <v>1</v>
      </c>
      <c r="E11" s="14">
        <f>(I11-K11+L11-N11+O11)*C11/F11</f>
        <v>2.6</v>
      </c>
      <c r="F11" s="13">
        <f t="shared" ref="F11:F37" si="0">G11+H11</f>
        <v>125</v>
      </c>
      <c r="G11" s="13">
        <v>60</v>
      </c>
      <c r="H11" s="12">
        <f t="shared" ref="H11:H37" si="1">I11+L11+O11</f>
        <v>65</v>
      </c>
      <c r="I11" s="11">
        <v>25</v>
      </c>
      <c r="J11" s="11">
        <v>25</v>
      </c>
      <c r="K11" s="11"/>
      <c r="L11" s="11">
        <v>5</v>
      </c>
      <c r="M11" s="11"/>
      <c r="N11" s="11"/>
      <c r="O11" s="11">
        <v>35</v>
      </c>
      <c r="P11" s="11"/>
      <c r="Q11" s="10" t="s">
        <v>17</v>
      </c>
      <c r="R11" s="9" t="s">
        <v>23</v>
      </c>
      <c r="S11" s="8" t="s">
        <v>185</v>
      </c>
      <c r="T11" s="7" t="s">
        <v>186</v>
      </c>
    </row>
    <row r="12" spans="1:20" s="18" customFormat="1" ht="24.95" customHeight="1" x14ac:dyDescent="0.25">
      <c r="A12" s="17">
        <v>2</v>
      </c>
      <c r="B12" s="16" t="s">
        <v>56</v>
      </c>
      <c r="C12" s="12">
        <v>4</v>
      </c>
      <c r="D12" s="15">
        <f t="shared" ref="D12:D37" si="2">(J12+K12+M12+N12)*C12/F12</f>
        <v>0.93333333333333335</v>
      </c>
      <c r="E12" s="14">
        <f t="shared" ref="E12:E37" si="3">(I12-K12+L12-N12+O12)*C12/F12</f>
        <v>1.3</v>
      </c>
      <c r="F12" s="13">
        <f t="shared" si="0"/>
        <v>120</v>
      </c>
      <c r="G12" s="13">
        <v>65</v>
      </c>
      <c r="H12" s="12">
        <f t="shared" si="1"/>
        <v>55</v>
      </c>
      <c r="I12" s="11">
        <v>12</v>
      </c>
      <c r="J12" s="11">
        <v>12</v>
      </c>
      <c r="K12" s="11"/>
      <c r="L12" s="11">
        <v>16</v>
      </c>
      <c r="M12" s="11"/>
      <c r="N12" s="11">
        <v>16</v>
      </c>
      <c r="O12" s="11">
        <v>27</v>
      </c>
      <c r="P12" s="11"/>
      <c r="Q12" s="10" t="s">
        <v>12</v>
      </c>
      <c r="R12" s="9" t="s">
        <v>23</v>
      </c>
      <c r="S12" s="8" t="s">
        <v>55</v>
      </c>
      <c r="T12" s="7" t="s">
        <v>54</v>
      </c>
    </row>
    <row r="13" spans="1:20" s="18" customFormat="1" ht="24.95" customHeight="1" x14ac:dyDescent="0.25">
      <c r="A13" s="17">
        <v>3</v>
      </c>
      <c r="B13" s="16" t="s">
        <v>53</v>
      </c>
      <c r="C13" s="29">
        <v>2</v>
      </c>
      <c r="D13" s="15">
        <f t="shared" si="2"/>
        <v>0.33333333333333331</v>
      </c>
      <c r="E13" s="14">
        <f t="shared" si="3"/>
        <v>1.1666666666666667</v>
      </c>
      <c r="F13" s="13">
        <f t="shared" si="0"/>
        <v>60</v>
      </c>
      <c r="G13" s="13">
        <v>25</v>
      </c>
      <c r="H13" s="12">
        <f t="shared" si="1"/>
        <v>35</v>
      </c>
      <c r="I13" s="11">
        <v>10</v>
      </c>
      <c r="J13" s="101">
        <v>10</v>
      </c>
      <c r="K13" s="11"/>
      <c r="L13" s="11">
        <v>10</v>
      </c>
      <c r="M13" s="11"/>
      <c r="N13" s="11"/>
      <c r="O13" s="11">
        <v>15</v>
      </c>
      <c r="P13" s="11"/>
      <c r="Q13" s="10" t="s">
        <v>17</v>
      </c>
      <c r="R13" s="9" t="s">
        <v>23</v>
      </c>
      <c r="S13" s="8" t="s">
        <v>52</v>
      </c>
      <c r="T13" s="7" t="s">
        <v>51</v>
      </c>
    </row>
    <row r="14" spans="1:20" s="18" customFormat="1" ht="24.95" customHeight="1" x14ac:dyDescent="0.25">
      <c r="A14" s="17">
        <v>4</v>
      </c>
      <c r="B14" s="16" t="s">
        <v>50</v>
      </c>
      <c r="C14" s="12">
        <v>2</v>
      </c>
      <c r="D14" s="15">
        <f t="shared" si="2"/>
        <v>0.16666666666666666</v>
      </c>
      <c r="E14" s="14">
        <f t="shared" si="3"/>
        <v>1</v>
      </c>
      <c r="F14" s="13">
        <f t="shared" si="0"/>
        <v>60</v>
      </c>
      <c r="G14" s="13">
        <v>30</v>
      </c>
      <c r="H14" s="12">
        <f t="shared" si="1"/>
        <v>30</v>
      </c>
      <c r="I14" s="11">
        <v>5</v>
      </c>
      <c r="J14" s="11">
        <v>5</v>
      </c>
      <c r="K14" s="11"/>
      <c r="L14" s="11">
        <v>10</v>
      </c>
      <c r="M14" s="11"/>
      <c r="N14" s="11"/>
      <c r="O14" s="11">
        <v>15</v>
      </c>
      <c r="P14" s="11"/>
      <c r="Q14" s="10" t="s">
        <v>12</v>
      </c>
      <c r="R14" s="9" t="s">
        <v>2</v>
      </c>
      <c r="S14" s="8" t="s">
        <v>191</v>
      </c>
      <c r="T14" s="7" t="s">
        <v>49</v>
      </c>
    </row>
    <row r="15" spans="1:20" s="18" customFormat="1" ht="24.95" customHeight="1" x14ac:dyDescent="0.25">
      <c r="A15" s="17">
        <v>5</v>
      </c>
      <c r="B15" s="16" t="s">
        <v>24</v>
      </c>
      <c r="C15" s="12">
        <v>5</v>
      </c>
      <c r="D15" s="15">
        <f t="shared" si="2"/>
        <v>0.66666666666666663</v>
      </c>
      <c r="E15" s="14">
        <f t="shared" si="3"/>
        <v>2</v>
      </c>
      <c r="F15" s="13">
        <f t="shared" si="0"/>
        <v>150</v>
      </c>
      <c r="G15" s="13">
        <v>90</v>
      </c>
      <c r="H15" s="12">
        <f t="shared" si="1"/>
        <v>60</v>
      </c>
      <c r="I15" s="11">
        <v>20</v>
      </c>
      <c r="J15" s="11">
        <v>20</v>
      </c>
      <c r="K15" s="11"/>
      <c r="L15" s="11">
        <v>10</v>
      </c>
      <c r="M15" s="11"/>
      <c r="N15" s="11"/>
      <c r="O15" s="11">
        <v>30</v>
      </c>
      <c r="P15" s="11"/>
      <c r="Q15" s="10" t="s">
        <v>17</v>
      </c>
      <c r="R15" s="9" t="s">
        <v>23</v>
      </c>
      <c r="S15" s="8" t="s">
        <v>22</v>
      </c>
      <c r="T15" s="7" t="s">
        <v>199</v>
      </c>
    </row>
    <row r="16" spans="1:20" s="18" customFormat="1" ht="24.95" customHeight="1" x14ac:dyDescent="0.25">
      <c r="A16" s="17">
        <v>6</v>
      </c>
      <c r="B16" s="16" t="s">
        <v>48</v>
      </c>
      <c r="C16" s="12">
        <v>1</v>
      </c>
      <c r="D16" s="15">
        <f t="shared" si="2"/>
        <v>0.6</v>
      </c>
      <c r="E16" s="14">
        <f t="shared" si="3"/>
        <v>0.6</v>
      </c>
      <c r="F16" s="13">
        <f t="shared" si="0"/>
        <v>25</v>
      </c>
      <c r="G16" s="13">
        <v>10</v>
      </c>
      <c r="H16" s="12">
        <f t="shared" si="1"/>
        <v>15</v>
      </c>
      <c r="I16" s="11">
        <v>15</v>
      </c>
      <c r="J16" s="11">
        <v>15</v>
      </c>
      <c r="K16" s="11"/>
      <c r="L16" s="11"/>
      <c r="M16" s="11"/>
      <c r="N16" s="11"/>
      <c r="O16" s="11"/>
      <c r="P16" s="11"/>
      <c r="Q16" s="10"/>
      <c r="R16" s="9" t="s">
        <v>2</v>
      </c>
      <c r="S16" s="8" t="s">
        <v>47</v>
      </c>
      <c r="T16" s="7" t="s">
        <v>46</v>
      </c>
    </row>
    <row r="17" spans="1:20" s="18" customFormat="1" ht="24.95" customHeight="1" x14ac:dyDescent="0.25">
      <c r="A17" s="17">
        <v>7</v>
      </c>
      <c r="B17" s="16" t="s">
        <v>18</v>
      </c>
      <c r="C17" s="12">
        <v>2</v>
      </c>
      <c r="D17" s="15">
        <f t="shared" si="2"/>
        <v>0</v>
      </c>
      <c r="E17" s="14">
        <f t="shared" si="3"/>
        <v>1</v>
      </c>
      <c r="F17" s="13">
        <f t="shared" si="0"/>
        <v>60</v>
      </c>
      <c r="G17" s="13">
        <v>30</v>
      </c>
      <c r="H17" s="12">
        <f t="shared" si="1"/>
        <v>30</v>
      </c>
      <c r="I17" s="11"/>
      <c r="J17" s="11"/>
      <c r="K17" s="11"/>
      <c r="L17" s="11"/>
      <c r="M17" s="11"/>
      <c r="N17" s="11"/>
      <c r="O17" s="11">
        <v>30</v>
      </c>
      <c r="P17" s="11"/>
      <c r="Q17" s="10"/>
      <c r="R17" s="9" t="s">
        <v>2</v>
      </c>
      <c r="S17" s="8" t="s">
        <v>16</v>
      </c>
      <c r="T17" s="7" t="s">
        <v>15</v>
      </c>
    </row>
    <row r="18" spans="1:20" ht="24.95" customHeight="1" x14ac:dyDescent="0.25">
      <c r="A18" s="17">
        <v>8</v>
      </c>
      <c r="B18" s="16" t="s">
        <v>45</v>
      </c>
      <c r="C18" s="12">
        <v>2</v>
      </c>
      <c r="D18" s="15">
        <f t="shared" si="2"/>
        <v>0.23529411764705882</v>
      </c>
      <c r="E18" s="14">
        <f t="shared" si="3"/>
        <v>0.78431372549019607</v>
      </c>
      <c r="F18" s="13">
        <f t="shared" si="0"/>
        <v>51</v>
      </c>
      <c r="G18" s="13">
        <v>25</v>
      </c>
      <c r="H18" s="12">
        <f t="shared" si="1"/>
        <v>26</v>
      </c>
      <c r="I18" s="11">
        <v>6</v>
      </c>
      <c r="J18" s="11"/>
      <c r="K18" s="11">
        <v>6</v>
      </c>
      <c r="L18" s="11">
        <v>6</v>
      </c>
      <c r="M18" s="11"/>
      <c r="N18" s="11"/>
      <c r="O18" s="11">
        <v>14</v>
      </c>
      <c r="P18" s="11"/>
      <c r="Q18" s="10" t="s">
        <v>12</v>
      </c>
      <c r="R18" s="9" t="s">
        <v>2</v>
      </c>
      <c r="S18" s="8" t="s">
        <v>44</v>
      </c>
      <c r="T18" s="7" t="s">
        <v>43</v>
      </c>
    </row>
    <row r="19" spans="1:20" ht="24.95" customHeight="1" x14ac:dyDescent="0.25">
      <c r="A19" s="17">
        <v>9</v>
      </c>
      <c r="B19" s="16" t="s">
        <v>42</v>
      </c>
      <c r="C19" s="12">
        <v>1</v>
      </c>
      <c r="D19" s="15">
        <f t="shared" si="2"/>
        <v>0.32</v>
      </c>
      <c r="E19" s="14">
        <f t="shared" si="3"/>
        <v>0.6</v>
      </c>
      <c r="F19" s="13">
        <f t="shared" si="0"/>
        <v>25</v>
      </c>
      <c r="G19" s="13">
        <v>10</v>
      </c>
      <c r="H19" s="12">
        <f t="shared" si="1"/>
        <v>15</v>
      </c>
      <c r="I19" s="11">
        <v>8</v>
      </c>
      <c r="J19" s="11">
        <v>8</v>
      </c>
      <c r="K19" s="11"/>
      <c r="L19" s="11"/>
      <c r="M19" s="11"/>
      <c r="N19" s="11"/>
      <c r="O19" s="11">
        <v>7</v>
      </c>
      <c r="P19" s="11"/>
      <c r="Q19" s="10" t="s">
        <v>17</v>
      </c>
      <c r="R19" s="9" t="s">
        <v>2</v>
      </c>
      <c r="S19" s="8" t="s">
        <v>41</v>
      </c>
      <c r="T19" s="7" t="s">
        <v>281</v>
      </c>
    </row>
    <row r="20" spans="1:20" ht="24.95" customHeight="1" x14ac:dyDescent="0.25">
      <c r="A20" s="17">
        <v>10</v>
      </c>
      <c r="B20" s="16" t="s">
        <v>40</v>
      </c>
      <c r="C20" s="12"/>
      <c r="D20" s="15">
        <f t="shared" si="2"/>
        <v>0</v>
      </c>
      <c r="E20" s="14">
        <f t="shared" si="3"/>
        <v>0</v>
      </c>
      <c r="F20" s="13">
        <f t="shared" si="0"/>
        <v>5</v>
      </c>
      <c r="G20" s="13"/>
      <c r="H20" s="12">
        <f t="shared" si="1"/>
        <v>5</v>
      </c>
      <c r="I20" s="11">
        <v>5</v>
      </c>
      <c r="J20" s="11"/>
      <c r="K20" s="11">
        <v>5</v>
      </c>
      <c r="L20" s="11"/>
      <c r="M20" s="11"/>
      <c r="N20" s="11"/>
      <c r="O20" s="11"/>
      <c r="P20" s="11"/>
      <c r="Q20" s="10"/>
      <c r="R20" s="9" t="s">
        <v>2</v>
      </c>
      <c r="S20" s="8" t="s">
        <v>39</v>
      </c>
      <c r="T20" s="7" t="s">
        <v>38</v>
      </c>
    </row>
    <row r="21" spans="1:20" ht="24.95" customHeight="1" x14ac:dyDescent="0.25">
      <c r="A21" s="17">
        <v>11</v>
      </c>
      <c r="B21" s="16" t="s">
        <v>37</v>
      </c>
      <c r="C21" s="12"/>
      <c r="D21" s="15">
        <f t="shared" si="2"/>
        <v>0</v>
      </c>
      <c r="E21" s="14">
        <f t="shared" si="3"/>
        <v>0</v>
      </c>
      <c r="F21" s="13">
        <f t="shared" si="0"/>
        <v>2</v>
      </c>
      <c r="G21" s="13"/>
      <c r="H21" s="12">
        <f t="shared" si="1"/>
        <v>2</v>
      </c>
      <c r="I21" s="11">
        <v>2</v>
      </c>
      <c r="J21" s="11"/>
      <c r="K21" s="11">
        <v>2</v>
      </c>
      <c r="L21" s="11"/>
      <c r="M21" s="11"/>
      <c r="N21" s="11"/>
      <c r="O21" s="11"/>
      <c r="P21" s="11"/>
      <c r="Q21" s="10"/>
      <c r="R21" s="9" t="s">
        <v>2</v>
      </c>
      <c r="S21" s="8" t="s">
        <v>36</v>
      </c>
      <c r="T21" s="7" t="s">
        <v>35</v>
      </c>
    </row>
    <row r="22" spans="1:20" ht="24.95" customHeight="1" x14ac:dyDescent="0.25">
      <c r="A22" s="17">
        <v>12</v>
      </c>
      <c r="B22" s="16" t="s">
        <v>34</v>
      </c>
      <c r="C22" s="12"/>
      <c r="D22" s="15">
        <f t="shared" si="2"/>
        <v>0</v>
      </c>
      <c r="E22" s="14">
        <f t="shared" si="3"/>
        <v>0</v>
      </c>
      <c r="F22" s="13">
        <f t="shared" si="0"/>
        <v>2</v>
      </c>
      <c r="G22" s="13"/>
      <c r="H22" s="12">
        <f t="shared" si="1"/>
        <v>2</v>
      </c>
      <c r="I22" s="11">
        <v>2</v>
      </c>
      <c r="J22" s="11"/>
      <c r="K22" s="11"/>
      <c r="L22" s="11"/>
      <c r="M22" s="11"/>
      <c r="N22" s="11"/>
      <c r="O22" s="11"/>
      <c r="P22" s="11"/>
      <c r="Q22" s="10"/>
      <c r="R22" s="9" t="s">
        <v>2</v>
      </c>
      <c r="S22" s="8" t="s">
        <v>33</v>
      </c>
      <c r="T22" s="7" t="s">
        <v>280</v>
      </c>
    </row>
    <row r="23" spans="1:20" ht="24.95" customHeight="1" thickBot="1" x14ac:dyDescent="0.3">
      <c r="A23" s="17">
        <v>13</v>
      </c>
      <c r="B23" s="16" t="s">
        <v>6</v>
      </c>
      <c r="C23" s="12"/>
      <c r="D23" s="15">
        <f t="shared" si="2"/>
        <v>0</v>
      </c>
      <c r="E23" s="14">
        <f t="shared" si="3"/>
        <v>0</v>
      </c>
      <c r="F23" s="13">
        <f t="shared" si="0"/>
        <v>30</v>
      </c>
      <c r="G23" s="13"/>
      <c r="H23" s="12">
        <f t="shared" si="1"/>
        <v>30</v>
      </c>
      <c r="I23" s="11"/>
      <c r="J23" s="11"/>
      <c r="K23" s="11"/>
      <c r="L23" s="11"/>
      <c r="M23" s="11"/>
      <c r="N23" s="11"/>
      <c r="O23" s="11">
        <v>30</v>
      </c>
      <c r="P23" s="11"/>
      <c r="Q23" s="10"/>
      <c r="R23" s="9" t="s">
        <v>2</v>
      </c>
      <c r="S23" s="8" t="s">
        <v>5</v>
      </c>
      <c r="T23" s="7" t="s">
        <v>4</v>
      </c>
    </row>
    <row r="24" spans="1:20" ht="26.85" customHeight="1" thickBot="1" x14ac:dyDescent="0.3">
      <c r="A24" s="137" t="s">
        <v>32</v>
      </c>
      <c r="B24" s="138"/>
      <c r="C24" s="33">
        <f t="shared" ref="C24:P24" si="4">SUM(C11:C23)</f>
        <v>24</v>
      </c>
      <c r="D24" s="6">
        <f t="shared" si="4"/>
        <v>4.2552941176470584</v>
      </c>
      <c r="E24" s="6">
        <f t="shared" si="4"/>
        <v>11.050980392156863</v>
      </c>
      <c r="F24" s="34">
        <f t="shared" si="4"/>
        <v>715</v>
      </c>
      <c r="G24" s="34">
        <f t="shared" si="4"/>
        <v>345</v>
      </c>
      <c r="H24" s="34">
        <f t="shared" si="4"/>
        <v>370</v>
      </c>
      <c r="I24" s="34">
        <f t="shared" si="4"/>
        <v>110</v>
      </c>
      <c r="J24" s="34">
        <f t="shared" si="4"/>
        <v>95</v>
      </c>
      <c r="K24" s="34">
        <f t="shared" si="4"/>
        <v>13</v>
      </c>
      <c r="L24" s="34">
        <f t="shared" si="4"/>
        <v>57</v>
      </c>
      <c r="M24" s="34">
        <f t="shared" si="4"/>
        <v>0</v>
      </c>
      <c r="N24" s="34">
        <f t="shared" si="4"/>
        <v>16</v>
      </c>
      <c r="O24" s="34">
        <f t="shared" si="4"/>
        <v>203</v>
      </c>
      <c r="P24" s="34">
        <f t="shared" si="4"/>
        <v>0</v>
      </c>
      <c r="Q24" s="5"/>
      <c r="R24" s="4"/>
      <c r="S24" s="3"/>
      <c r="T24" s="2"/>
    </row>
    <row r="25" spans="1:20" ht="24.95" customHeight="1" x14ac:dyDescent="0.25">
      <c r="A25" s="17">
        <v>1</v>
      </c>
      <c r="B25" s="16" t="s">
        <v>184</v>
      </c>
      <c r="C25" s="29">
        <v>5</v>
      </c>
      <c r="D25" s="15">
        <f t="shared" si="2"/>
        <v>0.8928571428571429</v>
      </c>
      <c r="E25" s="14">
        <f t="shared" si="3"/>
        <v>2.3214285714285716</v>
      </c>
      <c r="F25" s="13">
        <f t="shared" si="0"/>
        <v>140</v>
      </c>
      <c r="G25" s="13">
        <v>75</v>
      </c>
      <c r="H25" s="12">
        <f t="shared" si="1"/>
        <v>65</v>
      </c>
      <c r="I25" s="11">
        <v>25</v>
      </c>
      <c r="J25" s="11">
        <v>25</v>
      </c>
      <c r="K25" s="11"/>
      <c r="L25" s="11">
        <v>5</v>
      </c>
      <c r="M25" s="11"/>
      <c r="N25" s="11"/>
      <c r="O25" s="11">
        <v>35</v>
      </c>
      <c r="P25" s="11"/>
      <c r="Q25" s="10" t="s">
        <v>17</v>
      </c>
      <c r="R25" s="9" t="s">
        <v>23</v>
      </c>
      <c r="S25" s="8" t="s">
        <v>185</v>
      </c>
      <c r="T25" s="7" t="s">
        <v>186</v>
      </c>
    </row>
    <row r="26" spans="1:20" ht="24.95" customHeight="1" x14ac:dyDescent="0.25">
      <c r="A26" s="17">
        <v>2</v>
      </c>
      <c r="B26" s="16" t="s">
        <v>31</v>
      </c>
      <c r="C26" s="12">
        <v>3</v>
      </c>
      <c r="D26" s="15">
        <f t="shared" si="2"/>
        <v>0.375</v>
      </c>
      <c r="E26" s="14">
        <f t="shared" si="3"/>
        <v>1.5</v>
      </c>
      <c r="F26" s="13">
        <f t="shared" si="0"/>
        <v>80</v>
      </c>
      <c r="G26" s="13">
        <v>40</v>
      </c>
      <c r="H26" s="12">
        <f t="shared" si="1"/>
        <v>40</v>
      </c>
      <c r="I26" s="11">
        <v>10</v>
      </c>
      <c r="J26" s="11">
        <v>10</v>
      </c>
      <c r="K26" s="11"/>
      <c r="L26" s="11">
        <v>12</v>
      </c>
      <c r="M26" s="11"/>
      <c r="N26" s="11"/>
      <c r="O26" s="11">
        <v>18</v>
      </c>
      <c r="P26" s="11"/>
      <c r="Q26" s="10" t="s">
        <v>17</v>
      </c>
      <c r="R26" s="9" t="s">
        <v>23</v>
      </c>
      <c r="S26" s="8" t="s">
        <v>30</v>
      </c>
      <c r="T26" s="7" t="s">
        <v>29</v>
      </c>
    </row>
    <row r="27" spans="1:20" ht="24.95" customHeight="1" x14ac:dyDescent="0.25">
      <c r="A27" s="17">
        <v>3</v>
      </c>
      <c r="B27" s="16" t="s">
        <v>28</v>
      </c>
      <c r="C27" s="12">
        <v>2</v>
      </c>
      <c r="D27" s="15">
        <f t="shared" si="2"/>
        <v>0.4</v>
      </c>
      <c r="E27" s="14">
        <f t="shared" si="3"/>
        <v>1</v>
      </c>
      <c r="F27" s="13">
        <f t="shared" si="0"/>
        <v>60</v>
      </c>
      <c r="G27" s="13">
        <v>30</v>
      </c>
      <c r="H27" s="12">
        <f t="shared" si="1"/>
        <v>30</v>
      </c>
      <c r="I27" s="11">
        <v>12</v>
      </c>
      <c r="J27" s="11">
        <v>12</v>
      </c>
      <c r="K27" s="11"/>
      <c r="L27" s="11">
        <v>18</v>
      </c>
      <c r="M27" s="11"/>
      <c r="N27" s="11"/>
      <c r="O27" s="11"/>
      <c r="P27" s="11"/>
      <c r="Q27" s="10"/>
      <c r="R27" s="9" t="s">
        <v>2</v>
      </c>
      <c r="S27" s="8" t="s">
        <v>27</v>
      </c>
      <c r="T27" s="7" t="s">
        <v>282</v>
      </c>
    </row>
    <row r="28" spans="1:20" ht="24.95" customHeight="1" x14ac:dyDescent="0.25">
      <c r="A28" s="17">
        <v>4</v>
      </c>
      <c r="B28" s="16" t="s">
        <v>26</v>
      </c>
      <c r="C28" s="12">
        <v>1</v>
      </c>
      <c r="D28" s="15">
        <f t="shared" si="2"/>
        <v>0.6</v>
      </c>
      <c r="E28" s="14">
        <f t="shared" si="3"/>
        <v>0.6</v>
      </c>
      <c r="F28" s="13">
        <f t="shared" si="0"/>
        <v>25</v>
      </c>
      <c r="G28" s="13">
        <v>10</v>
      </c>
      <c r="H28" s="12">
        <f t="shared" si="1"/>
        <v>15</v>
      </c>
      <c r="I28" s="11">
        <v>15</v>
      </c>
      <c r="J28" s="11">
        <v>15</v>
      </c>
      <c r="K28" s="11"/>
      <c r="L28" s="11"/>
      <c r="M28" s="11"/>
      <c r="N28" s="11"/>
      <c r="O28" s="11"/>
      <c r="P28" s="11"/>
      <c r="Q28" s="10"/>
      <c r="R28" s="9" t="s">
        <v>2</v>
      </c>
      <c r="S28" s="8" t="s">
        <v>10</v>
      </c>
      <c r="T28" s="7" t="s">
        <v>25</v>
      </c>
    </row>
    <row r="29" spans="1:20" ht="24.95" customHeight="1" x14ac:dyDescent="0.25">
      <c r="A29" s="17">
        <v>5</v>
      </c>
      <c r="B29" s="16" t="s">
        <v>24</v>
      </c>
      <c r="C29" s="12">
        <v>5</v>
      </c>
      <c r="D29" s="15">
        <f t="shared" si="2"/>
        <v>0.67567567567567566</v>
      </c>
      <c r="E29" s="14">
        <f t="shared" si="3"/>
        <v>2.2972972972972974</v>
      </c>
      <c r="F29" s="13">
        <f t="shared" si="0"/>
        <v>148</v>
      </c>
      <c r="G29" s="13">
        <v>80</v>
      </c>
      <c r="H29" s="12">
        <f t="shared" si="1"/>
        <v>68</v>
      </c>
      <c r="I29" s="11">
        <v>20</v>
      </c>
      <c r="J29" s="11">
        <v>20</v>
      </c>
      <c r="K29" s="11"/>
      <c r="L29" s="11">
        <v>6</v>
      </c>
      <c r="M29" s="11"/>
      <c r="N29" s="11"/>
      <c r="O29" s="11">
        <v>42</v>
      </c>
      <c r="P29" s="11"/>
      <c r="Q29" s="10" t="s">
        <v>17</v>
      </c>
      <c r="R29" s="9" t="s">
        <v>23</v>
      </c>
      <c r="S29" s="8" t="s">
        <v>22</v>
      </c>
      <c r="T29" s="7" t="s">
        <v>199</v>
      </c>
    </row>
    <row r="30" spans="1:20" ht="24.95" customHeight="1" x14ac:dyDescent="0.25">
      <c r="A30" s="17">
        <v>6</v>
      </c>
      <c r="B30" s="16" t="s">
        <v>21</v>
      </c>
      <c r="C30" s="12">
        <v>1</v>
      </c>
      <c r="D30" s="15">
        <f t="shared" si="2"/>
        <v>0.14814814814814814</v>
      </c>
      <c r="E30" s="14">
        <f t="shared" si="3"/>
        <v>0.55555555555555558</v>
      </c>
      <c r="F30" s="13">
        <f t="shared" si="0"/>
        <v>27</v>
      </c>
      <c r="G30" s="13">
        <v>12</v>
      </c>
      <c r="H30" s="12">
        <f t="shared" si="1"/>
        <v>15</v>
      </c>
      <c r="I30" s="11">
        <v>4</v>
      </c>
      <c r="J30" s="101">
        <v>4</v>
      </c>
      <c r="K30" s="11"/>
      <c r="L30" s="11"/>
      <c r="M30" s="11"/>
      <c r="N30" s="11"/>
      <c r="O30" s="11">
        <v>11</v>
      </c>
      <c r="P30" s="11"/>
      <c r="Q30" s="10" t="s">
        <v>17</v>
      </c>
      <c r="R30" s="9" t="s">
        <v>2</v>
      </c>
      <c r="S30" s="8" t="s">
        <v>20</v>
      </c>
      <c r="T30" s="7" t="s">
        <v>19</v>
      </c>
    </row>
    <row r="31" spans="1:20" ht="24.95" customHeight="1" x14ac:dyDescent="0.25">
      <c r="A31" s="17">
        <v>7</v>
      </c>
      <c r="B31" s="16" t="s">
        <v>18</v>
      </c>
      <c r="C31" s="12">
        <v>1</v>
      </c>
      <c r="D31" s="15">
        <f t="shared" si="2"/>
        <v>0</v>
      </c>
      <c r="E31" s="14">
        <f t="shared" si="3"/>
        <v>1</v>
      </c>
      <c r="F31" s="13">
        <f t="shared" si="0"/>
        <v>30</v>
      </c>
      <c r="G31" s="13"/>
      <c r="H31" s="12">
        <f t="shared" si="1"/>
        <v>30</v>
      </c>
      <c r="I31" s="11"/>
      <c r="J31" s="11"/>
      <c r="K31" s="11"/>
      <c r="L31" s="11"/>
      <c r="M31" s="11"/>
      <c r="N31" s="11"/>
      <c r="O31" s="11">
        <v>30</v>
      </c>
      <c r="P31" s="11"/>
      <c r="Q31" s="10" t="s">
        <v>17</v>
      </c>
      <c r="R31" s="9" t="s">
        <v>2</v>
      </c>
      <c r="S31" s="8" t="s">
        <v>16</v>
      </c>
      <c r="T31" s="7" t="s">
        <v>15</v>
      </c>
    </row>
    <row r="32" spans="1:20" ht="24.95" customHeight="1" x14ac:dyDescent="0.25">
      <c r="A32" s="17">
        <v>8</v>
      </c>
      <c r="B32" s="16" t="s">
        <v>14</v>
      </c>
      <c r="C32" s="12">
        <v>1</v>
      </c>
      <c r="D32" s="15">
        <f t="shared" si="2"/>
        <v>0.53333333333333333</v>
      </c>
      <c r="E32" s="14">
        <f t="shared" si="3"/>
        <v>0</v>
      </c>
      <c r="F32" s="13">
        <f t="shared" si="0"/>
        <v>30</v>
      </c>
      <c r="G32" s="13">
        <v>14</v>
      </c>
      <c r="H32" s="12">
        <f t="shared" si="1"/>
        <v>16</v>
      </c>
      <c r="I32" s="11"/>
      <c r="J32" s="11"/>
      <c r="K32" s="11"/>
      <c r="L32" s="11">
        <v>16</v>
      </c>
      <c r="M32" s="11"/>
      <c r="N32" s="11">
        <v>16</v>
      </c>
      <c r="O32" s="11"/>
      <c r="P32" s="11"/>
      <c r="Q32" s="10"/>
      <c r="R32" s="9" t="s">
        <v>2</v>
      </c>
      <c r="S32" s="8" t="s">
        <v>187</v>
      </c>
      <c r="T32" s="7" t="s">
        <v>188</v>
      </c>
    </row>
    <row r="33" spans="1:20" ht="24.95" customHeight="1" x14ac:dyDescent="0.25">
      <c r="A33" s="17">
        <v>9</v>
      </c>
      <c r="B33" s="16" t="s">
        <v>13</v>
      </c>
      <c r="C33" s="12">
        <v>1</v>
      </c>
      <c r="D33" s="15">
        <f t="shared" si="2"/>
        <v>0.1</v>
      </c>
      <c r="E33" s="14">
        <f t="shared" si="3"/>
        <v>0.5</v>
      </c>
      <c r="F33" s="13">
        <f t="shared" si="0"/>
        <v>30</v>
      </c>
      <c r="G33" s="13">
        <v>15</v>
      </c>
      <c r="H33" s="12">
        <f t="shared" si="1"/>
        <v>15</v>
      </c>
      <c r="I33" s="11">
        <v>3</v>
      </c>
      <c r="J33" s="11">
        <v>3</v>
      </c>
      <c r="K33" s="11"/>
      <c r="L33" s="11"/>
      <c r="M33" s="11"/>
      <c r="N33" s="11"/>
      <c r="O33" s="11">
        <v>12</v>
      </c>
      <c r="P33" s="11"/>
      <c r="Q33" s="10" t="s">
        <v>12</v>
      </c>
      <c r="R33" s="9" t="s">
        <v>2</v>
      </c>
      <c r="S33" s="8" t="s">
        <v>190</v>
      </c>
      <c r="T33" s="7" t="s">
        <v>189</v>
      </c>
    </row>
    <row r="34" spans="1:20" ht="24.95" customHeight="1" x14ac:dyDescent="0.25">
      <c r="A34" s="17">
        <v>10</v>
      </c>
      <c r="B34" s="16" t="s">
        <v>11</v>
      </c>
      <c r="C34" s="12">
        <v>2</v>
      </c>
      <c r="D34" s="15">
        <f t="shared" si="2"/>
        <v>0.64</v>
      </c>
      <c r="E34" s="14">
        <f t="shared" si="3"/>
        <v>1.2</v>
      </c>
      <c r="F34" s="13">
        <f t="shared" si="0"/>
        <v>50</v>
      </c>
      <c r="G34" s="13">
        <v>20</v>
      </c>
      <c r="H34" s="12">
        <f t="shared" si="1"/>
        <v>30</v>
      </c>
      <c r="I34" s="11">
        <v>16</v>
      </c>
      <c r="J34" s="11">
        <v>16</v>
      </c>
      <c r="K34" s="11"/>
      <c r="L34" s="11">
        <v>14</v>
      </c>
      <c r="M34" s="11"/>
      <c r="N34" s="11"/>
      <c r="O34" s="11"/>
      <c r="P34" s="11"/>
      <c r="Q34" s="10"/>
      <c r="R34" s="9" t="s">
        <v>2</v>
      </c>
      <c r="S34" s="8" t="s">
        <v>10</v>
      </c>
      <c r="T34" s="7" t="s">
        <v>9</v>
      </c>
    </row>
    <row r="35" spans="1:20" ht="24.95" customHeight="1" x14ac:dyDescent="0.25">
      <c r="A35" s="17">
        <v>11</v>
      </c>
      <c r="B35" s="16" t="s">
        <v>8</v>
      </c>
      <c r="C35" s="12">
        <v>5</v>
      </c>
      <c r="D35" s="15">
        <f t="shared" si="2"/>
        <v>0</v>
      </c>
      <c r="E35" s="14">
        <f t="shared" si="3"/>
        <v>4</v>
      </c>
      <c r="F35" s="13">
        <f t="shared" si="0"/>
        <v>150</v>
      </c>
      <c r="G35" s="13">
        <v>30</v>
      </c>
      <c r="H35" s="12">
        <f t="shared" si="1"/>
        <v>120</v>
      </c>
      <c r="I35" s="11"/>
      <c r="J35" s="11"/>
      <c r="K35" s="11"/>
      <c r="L35" s="11"/>
      <c r="M35" s="11"/>
      <c r="N35" s="11"/>
      <c r="O35" s="11">
        <v>120</v>
      </c>
      <c r="P35" s="11"/>
      <c r="Q35" s="10"/>
      <c r="R35" s="9" t="s">
        <v>2</v>
      </c>
      <c r="S35" s="8"/>
      <c r="T35" s="7" t="s">
        <v>7</v>
      </c>
    </row>
    <row r="36" spans="1:20" ht="24.95" customHeight="1" x14ac:dyDescent="0.25">
      <c r="A36" s="17">
        <v>12</v>
      </c>
      <c r="B36" s="16" t="s">
        <v>6</v>
      </c>
      <c r="C36" s="12"/>
      <c r="D36" s="15">
        <f t="shared" si="2"/>
        <v>0</v>
      </c>
      <c r="E36" s="14">
        <f t="shared" si="3"/>
        <v>0</v>
      </c>
      <c r="F36" s="13">
        <f t="shared" si="0"/>
        <v>30</v>
      </c>
      <c r="G36" s="13"/>
      <c r="H36" s="12">
        <f t="shared" si="1"/>
        <v>30</v>
      </c>
      <c r="I36" s="11"/>
      <c r="J36" s="11"/>
      <c r="K36" s="11"/>
      <c r="L36" s="11"/>
      <c r="M36" s="11"/>
      <c r="N36" s="11"/>
      <c r="O36" s="11">
        <v>30</v>
      </c>
      <c r="P36" s="11"/>
      <c r="Q36" s="10"/>
      <c r="R36" s="9" t="s">
        <v>2</v>
      </c>
      <c r="S36" s="8" t="s">
        <v>5</v>
      </c>
      <c r="T36" s="7" t="s">
        <v>4</v>
      </c>
    </row>
    <row r="37" spans="1:20" ht="24.95" customHeight="1" thickBot="1" x14ac:dyDescent="0.3">
      <c r="A37" s="17">
        <v>13</v>
      </c>
      <c r="B37" s="16" t="s">
        <v>3</v>
      </c>
      <c r="C37" s="12">
        <v>5</v>
      </c>
      <c r="D37" s="15">
        <f t="shared" si="2"/>
        <v>0</v>
      </c>
      <c r="E37" s="14">
        <f t="shared" si="3"/>
        <v>5</v>
      </c>
      <c r="F37" s="13">
        <f t="shared" si="0"/>
        <v>75</v>
      </c>
      <c r="G37" s="13"/>
      <c r="H37" s="12">
        <f t="shared" si="1"/>
        <v>75</v>
      </c>
      <c r="I37" s="11"/>
      <c r="J37" s="11"/>
      <c r="K37" s="11"/>
      <c r="L37" s="11">
        <v>75</v>
      </c>
      <c r="M37" s="11"/>
      <c r="N37" s="11"/>
      <c r="O37" s="11"/>
      <c r="P37" s="11"/>
      <c r="Q37" s="10"/>
      <c r="R37" s="9" t="s">
        <v>2</v>
      </c>
      <c r="S37" s="8"/>
      <c r="T37" s="7"/>
    </row>
    <row r="38" spans="1:20" ht="24.95" customHeight="1" thickBot="1" x14ac:dyDescent="0.3">
      <c r="A38" s="137" t="s">
        <v>1</v>
      </c>
      <c r="B38" s="138"/>
      <c r="C38" s="33">
        <f t="shared" ref="C38:P38" si="5">SUM(C25:C37)</f>
        <v>32</v>
      </c>
      <c r="D38" s="6">
        <f t="shared" si="5"/>
        <v>4.3650143000143</v>
      </c>
      <c r="E38" s="6">
        <f t="shared" si="5"/>
        <v>19.974281424281422</v>
      </c>
      <c r="F38" s="34">
        <f t="shared" si="5"/>
        <v>875</v>
      </c>
      <c r="G38" s="34">
        <f t="shared" si="5"/>
        <v>326</v>
      </c>
      <c r="H38" s="34">
        <f t="shared" si="5"/>
        <v>549</v>
      </c>
      <c r="I38" s="34">
        <f t="shared" si="5"/>
        <v>105</v>
      </c>
      <c r="J38" s="34">
        <f t="shared" si="5"/>
        <v>105</v>
      </c>
      <c r="K38" s="34">
        <f t="shared" si="5"/>
        <v>0</v>
      </c>
      <c r="L38" s="34">
        <f t="shared" si="5"/>
        <v>146</v>
      </c>
      <c r="M38" s="34">
        <f t="shared" si="5"/>
        <v>0</v>
      </c>
      <c r="N38" s="34">
        <f t="shared" si="5"/>
        <v>16</v>
      </c>
      <c r="O38" s="34">
        <f t="shared" si="5"/>
        <v>298</v>
      </c>
      <c r="P38" s="34">
        <f t="shared" si="5"/>
        <v>0</v>
      </c>
      <c r="Q38" s="5"/>
      <c r="R38" s="4"/>
      <c r="S38" s="3"/>
      <c r="T38" s="2"/>
    </row>
    <row r="39" spans="1:20" ht="24.95" customHeight="1" thickBot="1" x14ac:dyDescent="0.3">
      <c r="A39" s="137" t="s">
        <v>0</v>
      </c>
      <c r="B39" s="138"/>
      <c r="C39" s="33">
        <f t="shared" ref="C39:P39" si="6">C24+C38</f>
        <v>56</v>
      </c>
      <c r="D39" s="6">
        <f t="shared" si="6"/>
        <v>8.6203084176613594</v>
      </c>
      <c r="E39" s="6">
        <f t="shared" si="6"/>
        <v>31.025261816438285</v>
      </c>
      <c r="F39" s="34">
        <f t="shared" si="6"/>
        <v>1590</v>
      </c>
      <c r="G39" s="34">
        <f t="shared" si="6"/>
        <v>671</v>
      </c>
      <c r="H39" s="34">
        <f t="shared" si="6"/>
        <v>919</v>
      </c>
      <c r="I39" s="34">
        <f t="shared" si="6"/>
        <v>215</v>
      </c>
      <c r="J39" s="34">
        <f t="shared" si="6"/>
        <v>200</v>
      </c>
      <c r="K39" s="34">
        <f t="shared" si="6"/>
        <v>13</v>
      </c>
      <c r="L39" s="34">
        <f t="shared" si="6"/>
        <v>203</v>
      </c>
      <c r="M39" s="34">
        <f t="shared" si="6"/>
        <v>0</v>
      </c>
      <c r="N39" s="34">
        <f t="shared" si="6"/>
        <v>32</v>
      </c>
      <c r="O39" s="34">
        <f t="shared" si="6"/>
        <v>501</v>
      </c>
      <c r="P39" s="34">
        <f t="shared" si="6"/>
        <v>0</v>
      </c>
      <c r="Q39" s="5"/>
      <c r="R39" s="4"/>
      <c r="S39" s="3"/>
      <c r="T39" s="2"/>
    </row>
  </sheetData>
  <mergeCells count="44">
    <mergeCell ref="R5:T5"/>
    <mergeCell ref="L4:Q4"/>
    <mergeCell ref="L5:Q5"/>
    <mergeCell ref="O9:O10"/>
    <mergeCell ref="P9:P10"/>
    <mergeCell ref="S6:S8"/>
    <mergeCell ref="T6:T8"/>
    <mergeCell ref="L7:N7"/>
    <mergeCell ref="Q9:Q10"/>
    <mergeCell ref="R9:R10"/>
    <mergeCell ref="S9:S10"/>
    <mergeCell ref="M9:M10"/>
    <mergeCell ref="O7:Q7"/>
    <mergeCell ref="A38:B38"/>
    <mergeCell ref="A39:B39"/>
    <mergeCell ref="A1:T1"/>
    <mergeCell ref="A2:T2"/>
    <mergeCell ref="A5:K5"/>
    <mergeCell ref="R4:T4"/>
    <mergeCell ref="A6:A8"/>
    <mergeCell ref="B6:B8"/>
    <mergeCell ref="A3:T3"/>
    <mergeCell ref="A4:K4"/>
    <mergeCell ref="H7:H8"/>
    <mergeCell ref="T9:T10"/>
    <mergeCell ref="K9:K10"/>
    <mergeCell ref="L9:L10"/>
    <mergeCell ref="N9:N10"/>
    <mergeCell ref="A24:B24"/>
    <mergeCell ref="F6:F8"/>
    <mergeCell ref="G6:G8"/>
    <mergeCell ref="R6:R8"/>
    <mergeCell ref="J9:J10"/>
    <mergeCell ref="A9:A10"/>
    <mergeCell ref="B9:B10"/>
    <mergeCell ref="C9:C10"/>
    <mergeCell ref="G9:G10"/>
    <mergeCell ref="I9:I10"/>
    <mergeCell ref="E7:E8"/>
    <mergeCell ref="D7:D8"/>
    <mergeCell ref="H6:Q6"/>
    <mergeCell ref="C6:E6"/>
    <mergeCell ref="C7:C8"/>
    <mergeCell ref="I7:K7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workbookViewId="0">
      <selection activeCell="B43" sqref="B43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9" t="s">
        <v>225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1"/>
    </row>
    <row r="2" spans="1:20" ht="30.75" customHeight="1" x14ac:dyDescent="0.3">
      <c r="A2" s="142" t="s">
        <v>88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4"/>
    </row>
    <row r="3" spans="1:20" ht="30" customHeight="1" thickBot="1" x14ac:dyDescent="0.35">
      <c r="A3" s="156" t="s">
        <v>87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8"/>
    </row>
    <row r="4" spans="1:20" ht="30.75" customHeight="1" x14ac:dyDescent="0.25">
      <c r="A4" s="159" t="s">
        <v>120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 t="s">
        <v>119</v>
      </c>
      <c r="M4" s="160"/>
      <c r="N4" s="160"/>
      <c r="O4" s="160"/>
      <c r="P4" s="160"/>
      <c r="Q4" s="160"/>
      <c r="R4" s="147" t="s">
        <v>182</v>
      </c>
      <c r="S4" s="148"/>
      <c r="T4" s="149"/>
    </row>
    <row r="5" spans="1:20" ht="30" customHeight="1" thickBot="1" x14ac:dyDescent="0.3">
      <c r="A5" s="145" t="s">
        <v>84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 t="s">
        <v>287</v>
      </c>
      <c r="M5" s="146"/>
      <c r="N5" s="146"/>
      <c r="O5" s="146"/>
      <c r="P5" s="146"/>
      <c r="Q5" s="146"/>
      <c r="R5" s="165" t="s">
        <v>83</v>
      </c>
      <c r="S5" s="166"/>
      <c r="T5" s="167"/>
    </row>
    <row r="6" spans="1:20" ht="15.75" customHeight="1" x14ac:dyDescent="0.25">
      <c r="A6" s="150" t="s">
        <v>82</v>
      </c>
      <c r="B6" s="153" t="s">
        <v>81</v>
      </c>
      <c r="C6" s="131" t="s">
        <v>74</v>
      </c>
      <c r="D6" s="132"/>
      <c r="E6" s="133"/>
      <c r="F6" s="106" t="s">
        <v>80</v>
      </c>
      <c r="G6" s="106" t="s">
        <v>79</v>
      </c>
      <c r="H6" s="128" t="s">
        <v>78</v>
      </c>
      <c r="I6" s="129"/>
      <c r="J6" s="129"/>
      <c r="K6" s="129"/>
      <c r="L6" s="129"/>
      <c r="M6" s="129"/>
      <c r="N6" s="129"/>
      <c r="O6" s="129"/>
      <c r="P6" s="129"/>
      <c r="Q6" s="130"/>
      <c r="R6" s="109" t="s">
        <v>77</v>
      </c>
      <c r="S6" s="168" t="s">
        <v>76</v>
      </c>
      <c r="T6" s="171" t="s">
        <v>75</v>
      </c>
    </row>
    <row r="7" spans="1:20" ht="36" customHeight="1" x14ac:dyDescent="0.25">
      <c r="A7" s="151"/>
      <c r="B7" s="154"/>
      <c r="C7" s="134" t="s">
        <v>74</v>
      </c>
      <c r="D7" s="126" t="s">
        <v>73</v>
      </c>
      <c r="E7" s="124" t="s">
        <v>72</v>
      </c>
      <c r="F7" s="107"/>
      <c r="G7" s="107"/>
      <c r="H7" s="161" t="s">
        <v>71</v>
      </c>
      <c r="I7" s="136" t="s">
        <v>70</v>
      </c>
      <c r="J7" s="136"/>
      <c r="K7" s="136"/>
      <c r="L7" s="174" t="s">
        <v>69</v>
      </c>
      <c r="M7" s="175"/>
      <c r="N7" s="176"/>
      <c r="O7" s="181" t="s">
        <v>68</v>
      </c>
      <c r="P7" s="181"/>
      <c r="Q7" s="182"/>
      <c r="R7" s="110"/>
      <c r="S7" s="169"/>
      <c r="T7" s="172"/>
    </row>
    <row r="8" spans="1:20" s="18" customFormat="1" ht="42" customHeight="1" thickBot="1" x14ac:dyDescent="0.3">
      <c r="A8" s="152"/>
      <c r="B8" s="155"/>
      <c r="C8" s="135"/>
      <c r="D8" s="127"/>
      <c r="E8" s="125"/>
      <c r="F8" s="108"/>
      <c r="G8" s="108"/>
      <c r="H8" s="162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11"/>
      <c r="S8" s="170"/>
      <c r="T8" s="173"/>
    </row>
    <row r="9" spans="1:20" s="23" customFormat="1" ht="15" customHeight="1" x14ac:dyDescent="0.25">
      <c r="A9" s="114">
        <v>1</v>
      </c>
      <c r="B9" s="116">
        <v>2</v>
      </c>
      <c r="C9" s="118">
        <v>3</v>
      </c>
      <c r="D9" s="37">
        <v>4</v>
      </c>
      <c r="E9" s="24">
        <v>5</v>
      </c>
      <c r="F9" s="36">
        <v>6</v>
      </c>
      <c r="G9" s="120">
        <v>7</v>
      </c>
      <c r="H9" s="35">
        <v>8</v>
      </c>
      <c r="I9" s="122">
        <v>9</v>
      </c>
      <c r="J9" s="112">
        <v>10</v>
      </c>
      <c r="K9" s="122">
        <v>11</v>
      </c>
      <c r="L9" s="122">
        <v>12</v>
      </c>
      <c r="M9" s="112">
        <v>13</v>
      </c>
      <c r="N9" s="122">
        <v>14</v>
      </c>
      <c r="O9" s="122">
        <v>15</v>
      </c>
      <c r="P9" s="122">
        <v>16</v>
      </c>
      <c r="Q9" s="163">
        <v>17</v>
      </c>
      <c r="R9" s="177">
        <v>18</v>
      </c>
      <c r="S9" s="179">
        <v>19</v>
      </c>
      <c r="T9" s="163">
        <v>20</v>
      </c>
    </row>
    <row r="10" spans="1:20" s="18" customFormat="1" ht="43.5" customHeight="1" thickBot="1" x14ac:dyDescent="0.3">
      <c r="A10" s="115"/>
      <c r="B10" s="117"/>
      <c r="C10" s="119"/>
      <c r="D10" s="22" t="s">
        <v>60</v>
      </c>
      <c r="E10" s="21" t="s">
        <v>59</v>
      </c>
      <c r="F10" s="20" t="s">
        <v>58</v>
      </c>
      <c r="G10" s="121"/>
      <c r="H10" s="19" t="s">
        <v>57</v>
      </c>
      <c r="I10" s="123"/>
      <c r="J10" s="113"/>
      <c r="K10" s="123"/>
      <c r="L10" s="123"/>
      <c r="M10" s="113"/>
      <c r="N10" s="123"/>
      <c r="O10" s="123"/>
      <c r="P10" s="123"/>
      <c r="Q10" s="164"/>
      <c r="R10" s="178"/>
      <c r="S10" s="180"/>
      <c r="T10" s="164"/>
    </row>
    <row r="11" spans="1:20" s="18" customFormat="1" ht="24.95" customHeight="1" x14ac:dyDescent="0.25">
      <c r="A11" s="17">
        <v>1</v>
      </c>
      <c r="B11" s="16" t="s">
        <v>118</v>
      </c>
      <c r="C11" s="12">
        <v>3</v>
      </c>
      <c r="D11" s="15">
        <f t="shared" ref="D11:D21" si="0">(J11+K11+M11+N11)*C11/F11</f>
        <v>0</v>
      </c>
      <c r="E11" s="14">
        <f t="shared" ref="E11:E21" si="1">(I11-K11+L11-N11+O11)*C11/F11</f>
        <v>1.56</v>
      </c>
      <c r="F11" s="13">
        <f t="shared" ref="F11:F21" si="2">G11+H11</f>
        <v>75</v>
      </c>
      <c r="G11" s="13">
        <v>36</v>
      </c>
      <c r="H11" s="12">
        <f t="shared" ref="H11:H21" si="3">I11+L11+O11</f>
        <v>39</v>
      </c>
      <c r="I11" s="11">
        <v>15</v>
      </c>
      <c r="J11" s="11"/>
      <c r="K11" s="11"/>
      <c r="L11" s="11">
        <v>18</v>
      </c>
      <c r="M11" s="11"/>
      <c r="N11" s="11"/>
      <c r="O11" s="11">
        <v>6</v>
      </c>
      <c r="P11" s="11"/>
      <c r="Q11" s="10" t="s">
        <v>17</v>
      </c>
      <c r="R11" s="9" t="s">
        <v>23</v>
      </c>
      <c r="S11" s="8" t="s">
        <v>203</v>
      </c>
      <c r="T11" s="7" t="s">
        <v>117</v>
      </c>
    </row>
    <row r="12" spans="1:20" s="18" customFormat="1" ht="24.95" customHeight="1" x14ac:dyDescent="0.25">
      <c r="A12" s="43">
        <v>2</v>
      </c>
      <c r="B12" s="44" t="s">
        <v>116</v>
      </c>
      <c r="C12" s="45">
        <v>4</v>
      </c>
      <c r="D12" s="15">
        <f t="shared" si="0"/>
        <v>1.28</v>
      </c>
      <c r="E12" s="14">
        <f t="shared" si="1"/>
        <v>0.72</v>
      </c>
      <c r="F12" s="13">
        <f t="shared" si="2"/>
        <v>100</v>
      </c>
      <c r="G12" s="46">
        <v>50</v>
      </c>
      <c r="H12" s="12">
        <f t="shared" si="3"/>
        <v>50</v>
      </c>
      <c r="I12" s="47">
        <v>20</v>
      </c>
      <c r="J12" s="47"/>
      <c r="K12" s="47">
        <v>20</v>
      </c>
      <c r="L12" s="47">
        <v>30</v>
      </c>
      <c r="M12" s="47"/>
      <c r="N12" s="47">
        <v>12</v>
      </c>
      <c r="O12" s="47"/>
      <c r="P12" s="47"/>
      <c r="Q12" s="28"/>
      <c r="R12" s="48" t="s">
        <v>23</v>
      </c>
      <c r="S12" s="38" t="s">
        <v>187</v>
      </c>
      <c r="T12" s="40" t="s">
        <v>274</v>
      </c>
    </row>
    <row r="13" spans="1:20" s="18" customFormat="1" ht="24.95" customHeight="1" x14ac:dyDescent="0.25">
      <c r="A13" s="17">
        <v>3</v>
      </c>
      <c r="B13" s="44" t="s">
        <v>112</v>
      </c>
      <c r="C13" s="45">
        <v>1</v>
      </c>
      <c r="D13" s="15">
        <f t="shared" si="0"/>
        <v>0</v>
      </c>
      <c r="E13" s="14">
        <f t="shared" si="1"/>
        <v>0.5</v>
      </c>
      <c r="F13" s="13">
        <f t="shared" si="2"/>
        <v>30</v>
      </c>
      <c r="G13" s="46">
        <v>15</v>
      </c>
      <c r="H13" s="12">
        <f t="shared" si="3"/>
        <v>15</v>
      </c>
      <c r="I13" s="47">
        <v>5</v>
      </c>
      <c r="J13" s="47"/>
      <c r="K13" s="47"/>
      <c r="L13" s="47">
        <v>10</v>
      </c>
      <c r="M13" s="47"/>
      <c r="N13" s="47"/>
      <c r="O13" s="47"/>
      <c r="P13" s="47"/>
      <c r="Q13" s="28"/>
      <c r="R13" s="48" t="s">
        <v>2</v>
      </c>
      <c r="S13" s="38" t="s">
        <v>204</v>
      </c>
      <c r="T13" s="40" t="s">
        <v>205</v>
      </c>
    </row>
    <row r="14" spans="1:20" s="18" customFormat="1" ht="24.95" customHeight="1" x14ac:dyDescent="0.25">
      <c r="A14" s="43">
        <v>4</v>
      </c>
      <c r="B14" s="44" t="s">
        <v>111</v>
      </c>
      <c r="C14" s="45">
        <v>4</v>
      </c>
      <c r="D14" s="15">
        <f t="shared" si="0"/>
        <v>1.2</v>
      </c>
      <c r="E14" s="14">
        <f t="shared" si="1"/>
        <v>1.76</v>
      </c>
      <c r="F14" s="13">
        <f t="shared" si="2"/>
        <v>100</v>
      </c>
      <c r="G14" s="46">
        <v>50</v>
      </c>
      <c r="H14" s="12">
        <f t="shared" si="3"/>
        <v>50</v>
      </c>
      <c r="I14" s="47">
        <v>20</v>
      </c>
      <c r="J14" s="47">
        <v>14</v>
      </c>
      <c r="K14" s="47">
        <v>6</v>
      </c>
      <c r="L14" s="47">
        <v>10</v>
      </c>
      <c r="M14" s="47">
        <v>10</v>
      </c>
      <c r="N14" s="47"/>
      <c r="O14" s="47">
        <v>20</v>
      </c>
      <c r="P14" s="47"/>
      <c r="Q14" s="28" t="s">
        <v>12</v>
      </c>
      <c r="R14" s="48" t="s">
        <v>23</v>
      </c>
      <c r="S14" s="38" t="s">
        <v>206</v>
      </c>
      <c r="T14" s="40" t="s">
        <v>207</v>
      </c>
    </row>
    <row r="15" spans="1:20" s="18" customFormat="1" ht="24.95" customHeight="1" x14ac:dyDescent="0.25">
      <c r="A15" s="17">
        <v>5</v>
      </c>
      <c r="B15" s="44" t="s">
        <v>104</v>
      </c>
      <c r="C15" s="45">
        <v>2</v>
      </c>
      <c r="D15" s="15">
        <f t="shared" si="0"/>
        <v>1</v>
      </c>
      <c r="E15" s="14">
        <f t="shared" si="1"/>
        <v>1</v>
      </c>
      <c r="F15" s="13">
        <f t="shared" si="2"/>
        <v>50</v>
      </c>
      <c r="G15" s="46">
        <v>25</v>
      </c>
      <c r="H15" s="12">
        <f t="shared" si="3"/>
        <v>25</v>
      </c>
      <c r="I15" s="47">
        <v>15</v>
      </c>
      <c r="J15" s="47">
        <v>15</v>
      </c>
      <c r="K15" s="47"/>
      <c r="L15" s="47">
        <v>10</v>
      </c>
      <c r="M15" s="47">
        <v>10</v>
      </c>
      <c r="N15" s="47"/>
      <c r="O15" s="47"/>
      <c r="P15" s="47"/>
      <c r="Q15" s="28"/>
      <c r="R15" s="48" t="s">
        <v>2</v>
      </c>
      <c r="S15" s="38" t="s">
        <v>208</v>
      </c>
      <c r="T15" s="40" t="s">
        <v>103</v>
      </c>
    </row>
    <row r="16" spans="1:20" s="18" customFormat="1" ht="24.95" customHeight="1" x14ac:dyDescent="0.25">
      <c r="A16" s="43">
        <v>6</v>
      </c>
      <c r="B16" s="44" t="s">
        <v>209</v>
      </c>
      <c r="C16" s="45">
        <v>3</v>
      </c>
      <c r="D16" s="15">
        <f t="shared" si="0"/>
        <v>0</v>
      </c>
      <c r="E16" s="14">
        <f t="shared" si="1"/>
        <v>2</v>
      </c>
      <c r="F16" s="13">
        <f t="shared" si="2"/>
        <v>75</v>
      </c>
      <c r="G16" s="46">
        <v>25</v>
      </c>
      <c r="H16" s="12">
        <f t="shared" si="3"/>
        <v>50</v>
      </c>
      <c r="I16" s="47">
        <v>10</v>
      </c>
      <c r="J16" s="47"/>
      <c r="K16" s="47"/>
      <c r="L16" s="47">
        <v>10</v>
      </c>
      <c r="M16" s="47"/>
      <c r="N16" s="47"/>
      <c r="O16" s="47">
        <v>30</v>
      </c>
      <c r="P16" s="47"/>
      <c r="Q16" s="28" t="s">
        <v>12</v>
      </c>
      <c r="R16" s="48" t="s">
        <v>2</v>
      </c>
      <c r="S16" s="38" t="s">
        <v>210</v>
      </c>
      <c r="T16" s="40" t="s">
        <v>211</v>
      </c>
    </row>
    <row r="17" spans="1:20" s="18" customFormat="1" ht="24.95" customHeight="1" x14ac:dyDescent="0.25">
      <c r="A17" s="17">
        <v>7</v>
      </c>
      <c r="B17" s="44" t="s">
        <v>194</v>
      </c>
      <c r="C17" s="45">
        <v>2</v>
      </c>
      <c r="D17" s="15">
        <f t="shared" si="0"/>
        <v>0</v>
      </c>
      <c r="E17" s="14">
        <f t="shared" si="1"/>
        <v>1.2</v>
      </c>
      <c r="F17" s="13">
        <f t="shared" si="2"/>
        <v>50</v>
      </c>
      <c r="G17" s="46">
        <v>20</v>
      </c>
      <c r="H17" s="12">
        <f t="shared" si="3"/>
        <v>30</v>
      </c>
      <c r="I17" s="47"/>
      <c r="J17" s="47"/>
      <c r="K17" s="47"/>
      <c r="L17" s="47">
        <v>30</v>
      </c>
      <c r="M17" s="47"/>
      <c r="N17" s="47"/>
      <c r="O17" s="47"/>
      <c r="P17" s="47"/>
      <c r="Q17" s="28"/>
      <c r="R17" s="48" t="s">
        <v>2</v>
      </c>
      <c r="S17" s="38" t="s">
        <v>191</v>
      </c>
      <c r="T17" s="40" t="s">
        <v>171</v>
      </c>
    </row>
    <row r="18" spans="1:20" ht="24.95" customHeight="1" x14ac:dyDescent="0.25">
      <c r="A18" s="43">
        <v>8</v>
      </c>
      <c r="B18" s="49" t="s">
        <v>271</v>
      </c>
      <c r="C18" s="45">
        <v>2</v>
      </c>
      <c r="D18" s="15">
        <f t="shared" si="0"/>
        <v>0</v>
      </c>
      <c r="E18" s="14">
        <f t="shared" si="1"/>
        <v>1.3333333333333333</v>
      </c>
      <c r="F18" s="13">
        <f t="shared" si="2"/>
        <v>60</v>
      </c>
      <c r="G18" s="46">
        <v>20</v>
      </c>
      <c r="H18" s="12">
        <f t="shared" si="3"/>
        <v>40</v>
      </c>
      <c r="I18" s="47">
        <v>10</v>
      </c>
      <c r="J18" s="50"/>
      <c r="K18" s="51"/>
      <c r="L18" s="51"/>
      <c r="M18" s="51"/>
      <c r="N18" s="51"/>
      <c r="O18" s="47">
        <v>30</v>
      </c>
      <c r="P18" s="51"/>
      <c r="Q18" s="52" t="s">
        <v>12</v>
      </c>
      <c r="R18" s="53" t="s">
        <v>2</v>
      </c>
      <c r="S18" s="38" t="s">
        <v>192</v>
      </c>
      <c r="T18" s="40" t="s">
        <v>96</v>
      </c>
    </row>
    <row r="19" spans="1:20" ht="24.95" customHeight="1" x14ac:dyDescent="0.25">
      <c r="A19" s="17">
        <v>9</v>
      </c>
      <c r="B19" s="44" t="s">
        <v>148</v>
      </c>
      <c r="C19" s="45">
        <v>1</v>
      </c>
      <c r="D19" s="15">
        <f t="shared" si="0"/>
        <v>0</v>
      </c>
      <c r="E19" s="14">
        <f t="shared" si="1"/>
        <v>0.83333333333333337</v>
      </c>
      <c r="F19" s="13">
        <f t="shared" si="2"/>
        <v>30</v>
      </c>
      <c r="G19" s="46">
        <v>5</v>
      </c>
      <c r="H19" s="12">
        <f t="shared" si="3"/>
        <v>25</v>
      </c>
      <c r="I19" s="47">
        <v>5</v>
      </c>
      <c r="J19" s="54"/>
      <c r="K19" s="51"/>
      <c r="L19" s="47">
        <v>5</v>
      </c>
      <c r="M19" s="51"/>
      <c r="N19" s="51"/>
      <c r="O19" s="47">
        <v>15</v>
      </c>
      <c r="P19" s="51"/>
      <c r="Q19" s="28" t="s">
        <v>95</v>
      </c>
      <c r="R19" s="53" t="s">
        <v>2</v>
      </c>
      <c r="S19" s="38" t="s">
        <v>241</v>
      </c>
      <c r="T19" s="40" t="s">
        <v>147</v>
      </c>
    </row>
    <row r="20" spans="1:20" ht="24.95" customHeight="1" x14ac:dyDescent="0.25">
      <c r="A20" s="43">
        <v>10</v>
      </c>
      <c r="B20" s="44" t="s">
        <v>212</v>
      </c>
      <c r="C20" s="45">
        <v>2</v>
      </c>
      <c r="D20" s="15">
        <f t="shared" si="0"/>
        <v>0</v>
      </c>
      <c r="E20" s="14">
        <f t="shared" si="1"/>
        <v>1.3333333333333333</v>
      </c>
      <c r="F20" s="13">
        <f t="shared" si="2"/>
        <v>60</v>
      </c>
      <c r="G20" s="46">
        <v>20</v>
      </c>
      <c r="H20" s="12">
        <f t="shared" si="3"/>
        <v>40</v>
      </c>
      <c r="I20" s="47">
        <v>20</v>
      </c>
      <c r="J20" s="55"/>
      <c r="K20" s="47"/>
      <c r="L20" s="47">
        <v>20</v>
      </c>
      <c r="M20" s="51"/>
      <c r="N20" s="47"/>
      <c r="O20" s="51"/>
      <c r="P20" s="51"/>
      <c r="Q20" s="56"/>
      <c r="R20" s="48" t="s">
        <v>2</v>
      </c>
      <c r="S20" s="38" t="s">
        <v>27</v>
      </c>
      <c r="T20" s="40" t="s">
        <v>213</v>
      </c>
    </row>
    <row r="21" spans="1:20" ht="24.95" customHeight="1" thickBot="1" x14ac:dyDescent="0.3">
      <c r="A21" s="17">
        <v>11</v>
      </c>
      <c r="B21" s="57" t="s">
        <v>18</v>
      </c>
      <c r="C21" s="58">
        <v>2</v>
      </c>
      <c r="D21" s="15">
        <f t="shared" si="0"/>
        <v>0</v>
      </c>
      <c r="E21" s="14">
        <f t="shared" si="1"/>
        <v>1</v>
      </c>
      <c r="F21" s="13">
        <f t="shared" si="2"/>
        <v>60</v>
      </c>
      <c r="G21" s="59">
        <v>30</v>
      </c>
      <c r="H21" s="12">
        <f t="shared" si="3"/>
        <v>30</v>
      </c>
      <c r="I21" s="60"/>
      <c r="J21" s="60"/>
      <c r="K21" s="60"/>
      <c r="L21" s="60"/>
      <c r="M21" s="60"/>
      <c r="N21" s="60"/>
      <c r="O21" s="61">
        <v>30</v>
      </c>
      <c r="P21" s="60"/>
      <c r="Q21" s="62"/>
      <c r="R21" s="63" t="s">
        <v>23</v>
      </c>
      <c r="S21" s="39" t="s">
        <v>16</v>
      </c>
      <c r="T21" s="96" t="s">
        <v>15</v>
      </c>
    </row>
    <row r="22" spans="1:20" ht="26.85" customHeight="1" thickBot="1" x14ac:dyDescent="0.3">
      <c r="A22" s="137" t="s">
        <v>214</v>
      </c>
      <c r="B22" s="138"/>
      <c r="C22" s="42">
        <f>SUM(C11:C21)</f>
        <v>26</v>
      </c>
      <c r="D22" s="6">
        <f t="shared" ref="D22:P22" si="4">SUM(D11:D21)</f>
        <v>3.48</v>
      </c>
      <c r="E22" s="6">
        <f t="shared" si="4"/>
        <v>13.240000000000002</v>
      </c>
      <c r="F22" s="42">
        <f t="shared" si="4"/>
        <v>690</v>
      </c>
      <c r="G22" s="42">
        <f t="shared" si="4"/>
        <v>296</v>
      </c>
      <c r="H22" s="42">
        <f t="shared" si="4"/>
        <v>394</v>
      </c>
      <c r="I22" s="42">
        <f t="shared" si="4"/>
        <v>120</v>
      </c>
      <c r="J22" s="42">
        <f t="shared" si="4"/>
        <v>29</v>
      </c>
      <c r="K22" s="42">
        <f t="shared" si="4"/>
        <v>26</v>
      </c>
      <c r="L22" s="42">
        <f t="shared" si="4"/>
        <v>143</v>
      </c>
      <c r="M22" s="42">
        <f t="shared" si="4"/>
        <v>20</v>
      </c>
      <c r="N22" s="42">
        <f t="shared" si="4"/>
        <v>12</v>
      </c>
      <c r="O22" s="42">
        <f t="shared" si="4"/>
        <v>131</v>
      </c>
      <c r="P22" s="42">
        <f t="shared" si="4"/>
        <v>0</v>
      </c>
      <c r="Q22" s="5"/>
      <c r="R22" s="4"/>
      <c r="S22" s="3"/>
      <c r="T22" s="2"/>
    </row>
    <row r="23" spans="1:20" ht="24.95" customHeight="1" x14ac:dyDescent="0.25">
      <c r="A23" s="17">
        <v>1</v>
      </c>
      <c r="B23" s="16" t="s">
        <v>118</v>
      </c>
      <c r="C23" s="12">
        <v>1</v>
      </c>
      <c r="D23" s="15">
        <f t="shared" ref="D23:D38" si="5">(J23+K23+M23+N23)*C23/F23</f>
        <v>0</v>
      </c>
      <c r="E23" s="14">
        <f t="shared" ref="E23:E38" si="6">(I23-K23+L23-N23+O23)*C23/F23</f>
        <v>0.84</v>
      </c>
      <c r="F23" s="13">
        <f t="shared" ref="F23:F38" si="7">G23+H23</f>
        <v>25</v>
      </c>
      <c r="G23" s="13">
        <v>4</v>
      </c>
      <c r="H23" s="12">
        <f t="shared" ref="H23:H36" si="8">I23+L23+O23</f>
        <v>21</v>
      </c>
      <c r="I23" s="11"/>
      <c r="J23" s="11"/>
      <c r="K23" s="11"/>
      <c r="L23" s="11"/>
      <c r="M23" s="11"/>
      <c r="N23" s="11"/>
      <c r="O23" s="11">
        <v>21</v>
      </c>
      <c r="P23" s="11"/>
      <c r="Q23" s="10" t="s">
        <v>12</v>
      </c>
      <c r="R23" s="9" t="s">
        <v>23</v>
      </c>
      <c r="S23" s="8" t="s">
        <v>203</v>
      </c>
      <c r="T23" s="7" t="s">
        <v>117</v>
      </c>
    </row>
    <row r="24" spans="1:20" ht="24.95" customHeight="1" x14ac:dyDescent="0.25">
      <c r="A24" s="17">
        <v>2</v>
      </c>
      <c r="B24" s="16" t="s">
        <v>99</v>
      </c>
      <c r="C24" s="12">
        <v>3</v>
      </c>
      <c r="D24" s="15">
        <f t="shared" si="5"/>
        <v>0.6</v>
      </c>
      <c r="E24" s="14">
        <f t="shared" si="6"/>
        <v>1.2</v>
      </c>
      <c r="F24" s="13">
        <f t="shared" si="7"/>
        <v>75</v>
      </c>
      <c r="G24" s="13">
        <v>30</v>
      </c>
      <c r="H24" s="12">
        <f t="shared" si="8"/>
        <v>45</v>
      </c>
      <c r="I24" s="11">
        <v>15</v>
      </c>
      <c r="J24" s="11"/>
      <c r="K24" s="11">
        <v>15</v>
      </c>
      <c r="L24" s="11">
        <v>30</v>
      </c>
      <c r="M24" s="11"/>
      <c r="N24" s="11"/>
      <c r="O24" s="11"/>
      <c r="P24" s="11"/>
      <c r="Q24" s="10"/>
      <c r="R24" s="9" t="s">
        <v>23</v>
      </c>
      <c r="S24" s="8" t="s">
        <v>98</v>
      </c>
      <c r="T24" s="7" t="s">
        <v>215</v>
      </c>
    </row>
    <row r="25" spans="1:20" ht="24.95" customHeight="1" x14ac:dyDescent="0.25">
      <c r="A25" s="17">
        <v>3</v>
      </c>
      <c r="B25" s="44" t="s">
        <v>115</v>
      </c>
      <c r="C25" s="45">
        <v>4</v>
      </c>
      <c r="D25" s="15">
        <f t="shared" si="5"/>
        <v>0.8</v>
      </c>
      <c r="E25" s="14">
        <f t="shared" si="6"/>
        <v>1.2</v>
      </c>
      <c r="F25" s="13">
        <f t="shared" si="7"/>
        <v>100</v>
      </c>
      <c r="G25" s="46">
        <v>50</v>
      </c>
      <c r="H25" s="12">
        <f t="shared" si="8"/>
        <v>50</v>
      </c>
      <c r="I25" s="47">
        <v>20</v>
      </c>
      <c r="J25" s="47"/>
      <c r="K25" s="47">
        <v>20</v>
      </c>
      <c r="L25" s="47"/>
      <c r="M25" s="47"/>
      <c r="N25" s="47"/>
      <c r="O25" s="47">
        <v>30</v>
      </c>
      <c r="P25" s="47"/>
      <c r="Q25" s="28" t="s">
        <v>17</v>
      </c>
      <c r="R25" s="48" t="s">
        <v>23</v>
      </c>
      <c r="S25" s="38" t="s">
        <v>114</v>
      </c>
      <c r="T25" s="40" t="s">
        <v>113</v>
      </c>
    </row>
    <row r="26" spans="1:20" ht="24.95" customHeight="1" x14ac:dyDescent="0.25">
      <c r="A26" s="17">
        <v>4</v>
      </c>
      <c r="B26" s="44" t="s">
        <v>110</v>
      </c>
      <c r="C26" s="45">
        <v>2</v>
      </c>
      <c r="D26" s="15">
        <f t="shared" si="5"/>
        <v>0.22222222222222221</v>
      </c>
      <c r="E26" s="14">
        <f t="shared" si="6"/>
        <v>0.88888888888888884</v>
      </c>
      <c r="F26" s="13">
        <f t="shared" si="7"/>
        <v>54</v>
      </c>
      <c r="G26" s="46">
        <v>24</v>
      </c>
      <c r="H26" s="12">
        <f t="shared" si="8"/>
        <v>30</v>
      </c>
      <c r="I26" s="47">
        <v>6</v>
      </c>
      <c r="J26" s="47"/>
      <c r="K26" s="47">
        <v>6</v>
      </c>
      <c r="L26" s="47">
        <v>5</v>
      </c>
      <c r="M26" s="47"/>
      <c r="N26" s="47"/>
      <c r="O26" s="47">
        <v>19</v>
      </c>
      <c r="P26" s="47"/>
      <c r="Q26" s="28" t="s">
        <v>17</v>
      </c>
      <c r="R26" s="48" t="s">
        <v>2</v>
      </c>
      <c r="S26" s="38" t="s">
        <v>109</v>
      </c>
      <c r="T26" s="40" t="s">
        <v>200</v>
      </c>
    </row>
    <row r="27" spans="1:20" ht="24.95" customHeight="1" x14ac:dyDescent="0.25">
      <c r="A27" s="17">
        <v>5</v>
      </c>
      <c r="B27" s="44" t="s">
        <v>108</v>
      </c>
      <c r="C27" s="45">
        <v>1</v>
      </c>
      <c r="D27" s="15">
        <f t="shared" si="5"/>
        <v>0.13333333333333333</v>
      </c>
      <c r="E27" s="14">
        <f t="shared" si="6"/>
        <v>0.66666666666666663</v>
      </c>
      <c r="F27" s="13">
        <f t="shared" si="7"/>
        <v>30</v>
      </c>
      <c r="G27" s="46">
        <v>6</v>
      </c>
      <c r="H27" s="12">
        <f t="shared" si="8"/>
        <v>24</v>
      </c>
      <c r="I27" s="47">
        <v>4</v>
      </c>
      <c r="J27" s="47"/>
      <c r="K27" s="47">
        <v>4</v>
      </c>
      <c r="L27" s="47">
        <v>4</v>
      </c>
      <c r="M27" s="47"/>
      <c r="N27" s="47"/>
      <c r="O27" s="47">
        <v>16</v>
      </c>
      <c r="P27" s="47"/>
      <c r="Q27" s="28" t="s">
        <v>12</v>
      </c>
      <c r="R27" s="48" t="s">
        <v>2</v>
      </c>
      <c r="S27" s="38" t="s">
        <v>216</v>
      </c>
      <c r="T27" s="40" t="s">
        <v>43</v>
      </c>
    </row>
    <row r="28" spans="1:20" ht="24.95" customHeight="1" x14ac:dyDescent="0.25">
      <c r="A28" s="17">
        <v>6</v>
      </c>
      <c r="B28" s="44" t="s">
        <v>107</v>
      </c>
      <c r="C28" s="45">
        <v>1</v>
      </c>
      <c r="D28" s="15">
        <f t="shared" si="5"/>
        <v>0.4</v>
      </c>
      <c r="E28" s="14">
        <f t="shared" si="6"/>
        <v>0.26666666666666666</v>
      </c>
      <c r="F28" s="13">
        <f t="shared" si="7"/>
        <v>30</v>
      </c>
      <c r="G28" s="46">
        <v>10</v>
      </c>
      <c r="H28" s="12">
        <f t="shared" si="8"/>
        <v>20</v>
      </c>
      <c r="I28" s="47">
        <v>4</v>
      </c>
      <c r="J28" s="47"/>
      <c r="K28" s="47">
        <v>4</v>
      </c>
      <c r="L28" s="47">
        <v>16</v>
      </c>
      <c r="M28" s="47"/>
      <c r="N28" s="47">
        <v>8</v>
      </c>
      <c r="O28" s="47"/>
      <c r="P28" s="47"/>
      <c r="Q28" s="28"/>
      <c r="R28" s="48" t="s">
        <v>2</v>
      </c>
      <c r="S28" s="38" t="s">
        <v>217</v>
      </c>
      <c r="T28" s="40" t="s">
        <v>106</v>
      </c>
    </row>
    <row r="29" spans="1:20" ht="24.95" customHeight="1" x14ac:dyDescent="0.25">
      <c r="A29" s="17">
        <v>7</v>
      </c>
      <c r="B29" s="44" t="s">
        <v>105</v>
      </c>
      <c r="C29" s="45">
        <v>1</v>
      </c>
      <c r="D29" s="15">
        <f t="shared" si="5"/>
        <v>0</v>
      </c>
      <c r="E29" s="14">
        <f t="shared" si="6"/>
        <v>0.6</v>
      </c>
      <c r="F29" s="13">
        <f t="shared" si="7"/>
        <v>25</v>
      </c>
      <c r="G29" s="46">
        <v>10</v>
      </c>
      <c r="H29" s="12">
        <f t="shared" si="8"/>
        <v>15</v>
      </c>
      <c r="I29" s="47">
        <v>4</v>
      </c>
      <c r="J29" s="47"/>
      <c r="K29" s="47"/>
      <c r="L29" s="47">
        <v>5</v>
      </c>
      <c r="M29" s="47"/>
      <c r="N29" s="47"/>
      <c r="O29" s="47">
        <v>6</v>
      </c>
      <c r="P29" s="47"/>
      <c r="Q29" s="28" t="s">
        <v>12</v>
      </c>
      <c r="R29" s="48" t="s">
        <v>2</v>
      </c>
      <c r="S29" s="38" t="s">
        <v>191</v>
      </c>
      <c r="T29" s="40" t="s">
        <v>218</v>
      </c>
    </row>
    <row r="30" spans="1:20" ht="24.95" customHeight="1" x14ac:dyDescent="0.25">
      <c r="A30" s="17">
        <v>8</v>
      </c>
      <c r="B30" s="44" t="s">
        <v>102</v>
      </c>
      <c r="C30" s="45">
        <v>3</v>
      </c>
      <c r="D30" s="15">
        <f t="shared" si="5"/>
        <v>0</v>
      </c>
      <c r="E30" s="14">
        <f t="shared" si="6"/>
        <v>2</v>
      </c>
      <c r="F30" s="13">
        <f t="shared" si="7"/>
        <v>75</v>
      </c>
      <c r="G30" s="46">
        <v>25</v>
      </c>
      <c r="H30" s="12">
        <f t="shared" si="8"/>
        <v>50</v>
      </c>
      <c r="I30" s="47">
        <v>10</v>
      </c>
      <c r="J30" s="47"/>
      <c r="K30" s="47"/>
      <c r="L30" s="47">
        <v>10</v>
      </c>
      <c r="M30" s="47"/>
      <c r="N30" s="47"/>
      <c r="O30" s="47">
        <v>30</v>
      </c>
      <c r="P30" s="47"/>
      <c r="Q30" s="28" t="s">
        <v>12</v>
      </c>
      <c r="R30" s="48" t="s">
        <v>2</v>
      </c>
      <c r="S30" s="38" t="s">
        <v>219</v>
      </c>
      <c r="T30" s="40" t="s">
        <v>211</v>
      </c>
    </row>
    <row r="31" spans="1:20" ht="24.95" customHeight="1" x14ac:dyDescent="0.25">
      <c r="A31" s="17">
        <v>9</v>
      </c>
      <c r="B31" s="44" t="s">
        <v>101</v>
      </c>
      <c r="C31" s="45">
        <v>3</v>
      </c>
      <c r="D31" s="15">
        <f t="shared" si="5"/>
        <v>0</v>
      </c>
      <c r="E31" s="14">
        <f t="shared" si="6"/>
        <v>1.4814814814814814</v>
      </c>
      <c r="F31" s="13">
        <f t="shared" si="7"/>
        <v>81</v>
      </c>
      <c r="G31" s="46">
        <v>41</v>
      </c>
      <c r="H31" s="12">
        <f t="shared" si="8"/>
        <v>40</v>
      </c>
      <c r="I31" s="47">
        <v>10</v>
      </c>
      <c r="J31" s="50"/>
      <c r="K31" s="51"/>
      <c r="L31" s="47">
        <v>10</v>
      </c>
      <c r="M31" s="51"/>
      <c r="N31" s="51"/>
      <c r="O31" s="47">
        <v>20</v>
      </c>
      <c r="P31" s="51"/>
      <c r="Q31" s="28" t="s">
        <v>12</v>
      </c>
      <c r="R31" s="48" t="s">
        <v>2</v>
      </c>
      <c r="S31" s="38" t="s">
        <v>191</v>
      </c>
      <c r="T31" s="40" t="s">
        <v>100</v>
      </c>
    </row>
    <row r="32" spans="1:20" ht="24.95" customHeight="1" x14ac:dyDescent="0.25">
      <c r="A32" s="17">
        <v>10</v>
      </c>
      <c r="B32" s="44" t="s">
        <v>97</v>
      </c>
      <c r="C32" s="45">
        <v>2</v>
      </c>
      <c r="D32" s="15">
        <f t="shared" si="5"/>
        <v>0</v>
      </c>
      <c r="E32" s="14">
        <f t="shared" si="6"/>
        <v>1</v>
      </c>
      <c r="F32" s="13">
        <f t="shared" si="7"/>
        <v>60</v>
      </c>
      <c r="G32" s="46">
        <v>30</v>
      </c>
      <c r="H32" s="12">
        <f t="shared" si="8"/>
        <v>30</v>
      </c>
      <c r="I32" s="47">
        <v>6</v>
      </c>
      <c r="J32" s="50"/>
      <c r="K32" s="51"/>
      <c r="L32" s="55">
        <v>6</v>
      </c>
      <c r="M32" s="51"/>
      <c r="N32" s="51"/>
      <c r="O32" s="55">
        <v>18</v>
      </c>
      <c r="P32" s="51"/>
      <c r="Q32" s="52" t="s">
        <v>95</v>
      </c>
      <c r="R32" s="48" t="s">
        <v>2</v>
      </c>
      <c r="S32" s="38" t="s">
        <v>220</v>
      </c>
      <c r="T32" s="40" t="s">
        <v>221</v>
      </c>
    </row>
    <row r="33" spans="1:20" ht="24.95" customHeight="1" x14ac:dyDescent="0.25">
      <c r="A33" s="17">
        <v>12</v>
      </c>
      <c r="B33" s="44" t="s">
        <v>198</v>
      </c>
      <c r="C33" s="45">
        <v>2</v>
      </c>
      <c r="D33" s="15">
        <f t="shared" ref="D33" si="9">(J33+K33+M33+N33)*C33/F33</f>
        <v>0.33333333333333331</v>
      </c>
      <c r="E33" s="14">
        <f t="shared" ref="E33" si="10">(I33-K33+L33-N33+O33)*C33/F33</f>
        <v>0.83333333333333337</v>
      </c>
      <c r="F33" s="13">
        <f t="shared" ref="F33" si="11">G33+H33</f>
        <v>60</v>
      </c>
      <c r="G33" s="64">
        <v>25</v>
      </c>
      <c r="H33" s="12">
        <f t="shared" ref="H33" si="12">I33+L33+O33</f>
        <v>35</v>
      </c>
      <c r="I33" s="47">
        <v>15</v>
      </c>
      <c r="J33" s="50"/>
      <c r="K33" s="55">
        <v>10</v>
      </c>
      <c r="L33" s="55">
        <v>10</v>
      </c>
      <c r="M33" s="51"/>
      <c r="N33" s="51"/>
      <c r="O33" s="55">
        <v>10</v>
      </c>
      <c r="P33" s="51"/>
      <c r="Q33" s="52" t="s">
        <v>95</v>
      </c>
      <c r="R33" s="48" t="s">
        <v>2</v>
      </c>
      <c r="S33" s="99" t="s">
        <v>268</v>
      </c>
      <c r="T33" s="100" t="s">
        <v>249</v>
      </c>
    </row>
    <row r="34" spans="1:20" ht="24.95" customHeight="1" x14ac:dyDescent="0.25">
      <c r="A34" s="17">
        <v>11</v>
      </c>
      <c r="B34" s="44" t="s">
        <v>94</v>
      </c>
      <c r="C34" s="45">
        <v>1</v>
      </c>
      <c r="D34" s="15">
        <f t="shared" si="5"/>
        <v>0</v>
      </c>
      <c r="E34" s="14">
        <f t="shared" si="6"/>
        <v>0.5</v>
      </c>
      <c r="F34" s="13">
        <f t="shared" si="7"/>
        <v>30</v>
      </c>
      <c r="G34" s="46">
        <v>15</v>
      </c>
      <c r="H34" s="12">
        <f t="shared" si="8"/>
        <v>15</v>
      </c>
      <c r="I34" s="47">
        <v>15</v>
      </c>
      <c r="J34" s="50"/>
      <c r="K34" s="51"/>
      <c r="L34" s="51"/>
      <c r="M34" s="51"/>
      <c r="N34" s="51"/>
      <c r="O34" s="51"/>
      <c r="P34" s="51"/>
      <c r="Q34" s="56"/>
      <c r="R34" s="48" t="s">
        <v>2</v>
      </c>
      <c r="S34" s="38" t="s">
        <v>93</v>
      </c>
      <c r="T34" s="40" t="s">
        <v>222</v>
      </c>
    </row>
    <row r="35" spans="1:20" ht="24.95" customHeight="1" x14ac:dyDescent="0.25">
      <c r="A35" s="17">
        <v>12</v>
      </c>
      <c r="B35" s="44" t="s">
        <v>92</v>
      </c>
      <c r="C35" s="45">
        <v>2</v>
      </c>
      <c r="D35" s="15">
        <f t="shared" si="5"/>
        <v>0</v>
      </c>
      <c r="E35" s="14">
        <f t="shared" si="6"/>
        <v>1.2962962962962963</v>
      </c>
      <c r="F35" s="13">
        <f t="shared" si="7"/>
        <v>54</v>
      </c>
      <c r="G35" s="64">
        <v>19</v>
      </c>
      <c r="H35" s="12">
        <f t="shared" si="8"/>
        <v>35</v>
      </c>
      <c r="I35" s="47">
        <v>20</v>
      </c>
      <c r="J35" s="50"/>
      <c r="K35" s="51"/>
      <c r="L35" s="55">
        <v>15</v>
      </c>
      <c r="M35" s="51"/>
      <c r="N35" s="51"/>
      <c r="O35" s="51"/>
      <c r="P35" s="51"/>
      <c r="Q35" s="56"/>
      <c r="R35" s="48" t="s">
        <v>2</v>
      </c>
      <c r="S35" s="38" t="s">
        <v>91</v>
      </c>
      <c r="T35" s="40" t="s">
        <v>90</v>
      </c>
    </row>
    <row r="36" spans="1:20" ht="24.95" customHeight="1" x14ac:dyDescent="0.25">
      <c r="A36" s="17">
        <v>13</v>
      </c>
      <c r="B36" s="49" t="s">
        <v>18</v>
      </c>
      <c r="C36" s="65">
        <v>1</v>
      </c>
      <c r="D36" s="15">
        <f t="shared" si="5"/>
        <v>0</v>
      </c>
      <c r="E36" s="14">
        <f t="shared" si="6"/>
        <v>1</v>
      </c>
      <c r="F36" s="13">
        <f t="shared" si="7"/>
        <v>30</v>
      </c>
      <c r="G36" s="64"/>
      <c r="H36" s="12">
        <f t="shared" si="8"/>
        <v>30</v>
      </c>
      <c r="I36" s="51"/>
      <c r="J36" s="51"/>
      <c r="K36" s="51"/>
      <c r="L36" s="51"/>
      <c r="M36" s="51"/>
      <c r="N36" s="51"/>
      <c r="O36" s="47">
        <v>30</v>
      </c>
      <c r="P36" s="51"/>
      <c r="Q36" s="56"/>
      <c r="R36" s="53" t="s">
        <v>23</v>
      </c>
      <c r="S36" s="38" t="s">
        <v>16</v>
      </c>
      <c r="T36" s="40" t="s">
        <v>15</v>
      </c>
    </row>
    <row r="37" spans="1:20" ht="24.95" customHeight="1" x14ac:dyDescent="0.25">
      <c r="A37" s="17">
        <v>14</v>
      </c>
      <c r="B37" s="49" t="s">
        <v>3</v>
      </c>
      <c r="C37" s="65">
        <v>2</v>
      </c>
      <c r="D37" s="15">
        <f t="shared" si="5"/>
        <v>0</v>
      </c>
      <c r="E37" s="14">
        <f t="shared" si="6"/>
        <v>1</v>
      </c>
      <c r="F37" s="13">
        <f t="shared" si="7"/>
        <v>60</v>
      </c>
      <c r="G37" s="64">
        <v>30</v>
      </c>
      <c r="H37" s="12">
        <v>30</v>
      </c>
      <c r="I37" s="47">
        <v>30</v>
      </c>
      <c r="J37" s="50"/>
      <c r="K37" s="51"/>
      <c r="L37" s="51"/>
      <c r="M37" s="51"/>
      <c r="N37" s="51"/>
      <c r="O37" s="51"/>
      <c r="P37" s="51"/>
      <c r="Q37" s="56"/>
      <c r="R37" s="53" t="s">
        <v>2</v>
      </c>
      <c r="S37" s="66"/>
      <c r="T37" s="67"/>
    </row>
    <row r="38" spans="1:20" ht="24.95" customHeight="1" thickBot="1" x14ac:dyDescent="0.3">
      <c r="A38" s="17">
        <v>15</v>
      </c>
      <c r="B38" s="68" t="s">
        <v>8</v>
      </c>
      <c r="C38" s="69">
        <v>4</v>
      </c>
      <c r="D38" s="15">
        <f t="shared" si="5"/>
        <v>0</v>
      </c>
      <c r="E38" s="14">
        <f t="shared" si="6"/>
        <v>4</v>
      </c>
      <c r="F38" s="13">
        <f t="shared" si="7"/>
        <v>120</v>
      </c>
      <c r="G38" s="70"/>
      <c r="H38" s="12">
        <v>120</v>
      </c>
      <c r="I38" s="60"/>
      <c r="J38" s="60"/>
      <c r="K38" s="60"/>
      <c r="L38" s="60"/>
      <c r="M38" s="60"/>
      <c r="N38" s="60"/>
      <c r="O38" s="71">
        <v>120</v>
      </c>
      <c r="P38" s="60"/>
      <c r="Q38" s="62"/>
      <c r="R38" s="72" t="s">
        <v>2</v>
      </c>
      <c r="S38" s="39"/>
      <c r="T38" s="41" t="s">
        <v>223</v>
      </c>
    </row>
    <row r="39" spans="1:20" ht="24.95" customHeight="1" thickBot="1" x14ac:dyDescent="0.3">
      <c r="A39" s="137" t="s">
        <v>224</v>
      </c>
      <c r="B39" s="138"/>
      <c r="C39" s="42">
        <f t="shared" ref="C39:P39" si="13">SUM(C23:C38)</f>
        <v>33</v>
      </c>
      <c r="D39" s="6">
        <f t="shared" si="13"/>
        <v>2.4888888888888889</v>
      </c>
      <c r="E39" s="6">
        <f t="shared" si="13"/>
        <v>18.773333333333333</v>
      </c>
      <c r="F39" s="42">
        <f t="shared" si="13"/>
        <v>909</v>
      </c>
      <c r="G39" s="42">
        <f t="shared" si="13"/>
        <v>319</v>
      </c>
      <c r="H39" s="42">
        <f t="shared" si="13"/>
        <v>590</v>
      </c>
      <c r="I39" s="42">
        <f t="shared" si="13"/>
        <v>159</v>
      </c>
      <c r="J39" s="42">
        <f t="shared" si="13"/>
        <v>0</v>
      </c>
      <c r="K39" s="42">
        <f t="shared" si="13"/>
        <v>59</v>
      </c>
      <c r="L39" s="42">
        <f t="shared" si="13"/>
        <v>111</v>
      </c>
      <c r="M39" s="42">
        <f t="shared" si="13"/>
        <v>0</v>
      </c>
      <c r="N39" s="42">
        <f t="shared" si="13"/>
        <v>8</v>
      </c>
      <c r="O39" s="42">
        <f t="shared" si="13"/>
        <v>320</v>
      </c>
      <c r="P39" s="42">
        <f t="shared" si="13"/>
        <v>0</v>
      </c>
      <c r="Q39" s="5"/>
      <c r="R39" s="4"/>
      <c r="S39" s="3"/>
      <c r="T39" s="2"/>
    </row>
    <row r="40" spans="1:20" ht="24.95" customHeight="1" thickBot="1" x14ac:dyDescent="0.3">
      <c r="A40" s="137" t="s">
        <v>89</v>
      </c>
      <c r="B40" s="138"/>
      <c r="C40" s="42">
        <f t="shared" ref="C40:P40" si="14">C22+C39</f>
        <v>59</v>
      </c>
      <c r="D40" s="6">
        <f t="shared" si="14"/>
        <v>5.9688888888888894</v>
      </c>
      <c r="E40" s="6">
        <f t="shared" si="14"/>
        <v>32.013333333333335</v>
      </c>
      <c r="F40" s="42">
        <f t="shared" si="14"/>
        <v>1599</v>
      </c>
      <c r="G40" s="42">
        <f t="shared" si="14"/>
        <v>615</v>
      </c>
      <c r="H40" s="42">
        <f t="shared" si="14"/>
        <v>984</v>
      </c>
      <c r="I40" s="42">
        <f t="shared" si="14"/>
        <v>279</v>
      </c>
      <c r="J40" s="42">
        <f t="shared" si="14"/>
        <v>29</v>
      </c>
      <c r="K40" s="42">
        <f t="shared" si="14"/>
        <v>85</v>
      </c>
      <c r="L40" s="42">
        <f t="shared" si="14"/>
        <v>254</v>
      </c>
      <c r="M40" s="42">
        <f t="shared" si="14"/>
        <v>20</v>
      </c>
      <c r="N40" s="42">
        <f t="shared" si="14"/>
        <v>20</v>
      </c>
      <c r="O40" s="42">
        <f t="shared" si="14"/>
        <v>451</v>
      </c>
      <c r="P40" s="42">
        <f t="shared" si="14"/>
        <v>0</v>
      </c>
      <c r="Q40" s="5"/>
      <c r="R40" s="4"/>
      <c r="S40" s="3"/>
      <c r="T40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40:B40"/>
    <mergeCell ref="Q9:Q10"/>
    <mergeCell ref="R9:R10"/>
    <mergeCell ref="S9:S10"/>
    <mergeCell ref="T9:T10"/>
    <mergeCell ref="A22:B22"/>
    <mergeCell ref="A39:B3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topLeftCell="A19" workbookViewId="0">
      <selection activeCell="X19" sqref="X19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9" t="s">
        <v>169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1"/>
    </row>
    <row r="2" spans="1:20" ht="30.75" customHeight="1" x14ac:dyDescent="0.3">
      <c r="A2" s="142" t="s">
        <v>88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4"/>
    </row>
    <row r="3" spans="1:20" ht="30" customHeight="1" thickBot="1" x14ac:dyDescent="0.35">
      <c r="A3" s="156" t="s">
        <v>87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8"/>
    </row>
    <row r="4" spans="1:20" ht="30.75" customHeight="1" x14ac:dyDescent="0.25">
      <c r="A4" s="159" t="s">
        <v>157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 t="s">
        <v>156</v>
      </c>
      <c r="M4" s="160"/>
      <c r="N4" s="160"/>
      <c r="O4" s="160"/>
      <c r="P4" s="160"/>
      <c r="Q4" s="160"/>
      <c r="R4" s="147" t="s">
        <v>182</v>
      </c>
      <c r="S4" s="148"/>
      <c r="T4" s="149"/>
    </row>
    <row r="5" spans="1:20" ht="30" customHeight="1" thickBot="1" x14ac:dyDescent="0.3">
      <c r="A5" s="145" t="s">
        <v>84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 t="s">
        <v>287</v>
      </c>
      <c r="M5" s="146"/>
      <c r="N5" s="146"/>
      <c r="O5" s="146"/>
      <c r="P5" s="146"/>
      <c r="Q5" s="146"/>
      <c r="R5" s="165" t="s">
        <v>83</v>
      </c>
      <c r="S5" s="166"/>
      <c r="T5" s="167"/>
    </row>
    <row r="6" spans="1:20" ht="15.75" customHeight="1" x14ac:dyDescent="0.25">
      <c r="A6" s="150" t="s">
        <v>82</v>
      </c>
      <c r="B6" s="153" t="s">
        <v>81</v>
      </c>
      <c r="C6" s="131" t="s">
        <v>74</v>
      </c>
      <c r="D6" s="132"/>
      <c r="E6" s="133"/>
      <c r="F6" s="106" t="s">
        <v>80</v>
      </c>
      <c r="G6" s="106" t="s">
        <v>79</v>
      </c>
      <c r="H6" s="128" t="s">
        <v>78</v>
      </c>
      <c r="I6" s="129"/>
      <c r="J6" s="129"/>
      <c r="K6" s="129"/>
      <c r="L6" s="129"/>
      <c r="M6" s="129"/>
      <c r="N6" s="129"/>
      <c r="O6" s="129"/>
      <c r="P6" s="129"/>
      <c r="Q6" s="130"/>
      <c r="R6" s="109" t="s">
        <v>77</v>
      </c>
      <c r="S6" s="168" t="s">
        <v>76</v>
      </c>
      <c r="T6" s="171" t="s">
        <v>75</v>
      </c>
    </row>
    <row r="7" spans="1:20" ht="36" customHeight="1" x14ac:dyDescent="0.25">
      <c r="A7" s="151"/>
      <c r="B7" s="154"/>
      <c r="C7" s="134" t="s">
        <v>74</v>
      </c>
      <c r="D7" s="126" t="s">
        <v>73</v>
      </c>
      <c r="E7" s="124" t="s">
        <v>72</v>
      </c>
      <c r="F7" s="107"/>
      <c r="G7" s="107"/>
      <c r="H7" s="161" t="s">
        <v>71</v>
      </c>
      <c r="I7" s="136" t="s">
        <v>70</v>
      </c>
      <c r="J7" s="136"/>
      <c r="K7" s="136"/>
      <c r="L7" s="174" t="s">
        <v>69</v>
      </c>
      <c r="M7" s="175"/>
      <c r="N7" s="176"/>
      <c r="O7" s="181" t="s">
        <v>68</v>
      </c>
      <c r="P7" s="181"/>
      <c r="Q7" s="182"/>
      <c r="R7" s="110"/>
      <c r="S7" s="169"/>
      <c r="T7" s="172"/>
    </row>
    <row r="8" spans="1:20" s="18" customFormat="1" ht="42" customHeight="1" thickBot="1" x14ac:dyDescent="0.3">
      <c r="A8" s="152"/>
      <c r="B8" s="155"/>
      <c r="C8" s="135"/>
      <c r="D8" s="127"/>
      <c r="E8" s="125"/>
      <c r="F8" s="108"/>
      <c r="G8" s="108"/>
      <c r="H8" s="162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11"/>
      <c r="S8" s="170"/>
      <c r="T8" s="173"/>
    </row>
    <row r="9" spans="1:20" s="23" customFormat="1" ht="15" customHeight="1" x14ac:dyDescent="0.25">
      <c r="A9" s="114">
        <v>1</v>
      </c>
      <c r="B9" s="116">
        <v>2</v>
      </c>
      <c r="C9" s="118">
        <v>3</v>
      </c>
      <c r="D9" s="37">
        <v>4</v>
      </c>
      <c r="E9" s="24">
        <v>5</v>
      </c>
      <c r="F9" s="36">
        <v>6</v>
      </c>
      <c r="G9" s="120">
        <v>7</v>
      </c>
      <c r="H9" s="35">
        <v>8</v>
      </c>
      <c r="I9" s="122">
        <v>9</v>
      </c>
      <c r="J9" s="112">
        <v>10</v>
      </c>
      <c r="K9" s="122">
        <v>11</v>
      </c>
      <c r="L9" s="122">
        <v>12</v>
      </c>
      <c r="M9" s="112">
        <v>13</v>
      </c>
      <c r="N9" s="122">
        <v>14</v>
      </c>
      <c r="O9" s="122">
        <v>15</v>
      </c>
      <c r="P9" s="122">
        <v>16</v>
      </c>
      <c r="Q9" s="163">
        <v>17</v>
      </c>
      <c r="R9" s="177">
        <v>18</v>
      </c>
      <c r="S9" s="179">
        <v>19</v>
      </c>
      <c r="T9" s="163">
        <v>20</v>
      </c>
    </row>
    <row r="10" spans="1:20" s="18" customFormat="1" ht="43.5" customHeight="1" thickBot="1" x14ac:dyDescent="0.3">
      <c r="A10" s="115"/>
      <c r="B10" s="117"/>
      <c r="C10" s="119"/>
      <c r="D10" s="22" t="s">
        <v>60</v>
      </c>
      <c r="E10" s="21" t="s">
        <v>59</v>
      </c>
      <c r="F10" s="20" t="s">
        <v>58</v>
      </c>
      <c r="G10" s="121"/>
      <c r="H10" s="19" t="s">
        <v>57</v>
      </c>
      <c r="I10" s="123"/>
      <c r="J10" s="113"/>
      <c r="K10" s="123"/>
      <c r="L10" s="123"/>
      <c r="M10" s="113"/>
      <c r="N10" s="123"/>
      <c r="O10" s="123"/>
      <c r="P10" s="123"/>
      <c r="Q10" s="164"/>
      <c r="R10" s="178"/>
      <c r="S10" s="180"/>
      <c r="T10" s="164"/>
    </row>
    <row r="11" spans="1:20" s="18" customFormat="1" ht="24.95" customHeight="1" x14ac:dyDescent="0.25">
      <c r="A11" s="73">
        <v>1</v>
      </c>
      <c r="B11" s="16" t="s">
        <v>155</v>
      </c>
      <c r="C11" s="12">
        <v>4</v>
      </c>
      <c r="D11" s="15">
        <f t="shared" ref="D11:D23" si="0">(J11+K11+M11+N11)*C11/F11</f>
        <v>0</v>
      </c>
      <c r="E11" s="14">
        <f t="shared" ref="E11:E23" si="1">(I11-K11+L11-N11+O11)*C11/F11</f>
        <v>2</v>
      </c>
      <c r="F11" s="13">
        <f t="shared" ref="F11:F23" si="2">G11+H11</f>
        <v>100</v>
      </c>
      <c r="G11" s="13">
        <v>50</v>
      </c>
      <c r="H11" s="12">
        <f t="shared" ref="H11:H23" si="3">I11+L11+O11</f>
        <v>50</v>
      </c>
      <c r="I11" s="11">
        <v>10</v>
      </c>
      <c r="J11" s="11"/>
      <c r="K11" s="11"/>
      <c r="L11" s="11">
        <v>10</v>
      </c>
      <c r="M11" s="11"/>
      <c r="N11" s="11"/>
      <c r="O11" s="11">
        <v>30</v>
      </c>
      <c r="P11" s="11"/>
      <c r="Q11" s="10" t="s">
        <v>12</v>
      </c>
      <c r="R11" s="9" t="s">
        <v>23</v>
      </c>
      <c r="S11" s="8" t="s">
        <v>226</v>
      </c>
      <c r="T11" s="7" t="s">
        <v>154</v>
      </c>
    </row>
    <row r="12" spans="1:20" s="18" customFormat="1" ht="24.95" customHeight="1" x14ac:dyDescent="0.25">
      <c r="A12" s="73">
        <v>2</v>
      </c>
      <c r="B12" s="44" t="s">
        <v>227</v>
      </c>
      <c r="C12" s="45">
        <v>2</v>
      </c>
      <c r="D12" s="15">
        <f t="shared" si="0"/>
        <v>0</v>
      </c>
      <c r="E12" s="14">
        <f t="shared" si="1"/>
        <v>1</v>
      </c>
      <c r="F12" s="13">
        <f t="shared" si="2"/>
        <v>50</v>
      </c>
      <c r="G12" s="46">
        <v>25</v>
      </c>
      <c r="H12" s="12">
        <f t="shared" si="3"/>
        <v>25</v>
      </c>
      <c r="I12" s="47">
        <v>10</v>
      </c>
      <c r="J12" s="47"/>
      <c r="K12" s="47"/>
      <c r="L12" s="47">
        <v>5</v>
      </c>
      <c r="M12" s="47"/>
      <c r="N12" s="47"/>
      <c r="O12" s="47">
        <v>10</v>
      </c>
      <c r="P12" s="47"/>
      <c r="Q12" s="28" t="s">
        <v>12</v>
      </c>
      <c r="R12" s="48" t="s">
        <v>2</v>
      </c>
      <c r="S12" s="38" t="s">
        <v>150</v>
      </c>
      <c r="T12" s="40" t="s">
        <v>149</v>
      </c>
    </row>
    <row r="13" spans="1:20" s="18" customFormat="1" ht="24.95" customHeight="1" x14ac:dyDescent="0.25">
      <c r="A13" s="74">
        <v>3</v>
      </c>
      <c r="B13" s="44" t="s">
        <v>228</v>
      </c>
      <c r="C13" s="45">
        <v>3</v>
      </c>
      <c r="D13" s="15">
        <f t="shared" si="0"/>
        <v>0.55555555555555558</v>
      </c>
      <c r="E13" s="14">
        <f t="shared" si="1"/>
        <v>1.8518518518518519</v>
      </c>
      <c r="F13" s="13">
        <f t="shared" si="2"/>
        <v>81</v>
      </c>
      <c r="G13" s="46">
        <v>31</v>
      </c>
      <c r="H13" s="12">
        <f t="shared" si="3"/>
        <v>50</v>
      </c>
      <c r="I13" s="47">
        <v>15</v>
      </c>
      <c r="J13" s="104">
        <v>15</v>
      </c>
      <c r="K13" s="47"/>
      <c r="L13" s="47">
        <v>15</v>
      </c>
      <c r="M13" s="47"/>
      <c r="N13" s="47"/>
      <c r="O13" s="47">
        <v>20</v>
      </c>
      <c r="P13" s="47"/>
      <c r="Q13" s="28" t="s">
        <v>95</v>
      </c>
      <c r="R13" s="48" t="s">
        <v>23</v>
      </c>
      <c r="S13" s="38" t="s">
        <v>229</v>
      </c>
      <c r="T13" s="40" t="s">
        <v>201</v>
      </c>
    </row>
    <row r="14" spans="1:20" s="18" customFormat="1" ht="24.95" customHeight="1" x14ac:dyDescent="0.25">
      <c r="A14" s="73">
        <v>4</v>
      </c>
      <c r="B14" s="44" t="s">
        <v>144</v>
      </c>
      <c r="C14" s="45">
        <v>1</v>
      </c>
      <c r="D14" s="15">
        <f t="shared" si="0"/>
        <v>0</v>
      </c>
      <c r="E14" s="14">
        <f t="shared" si="1"/>
        <v>0.5</v>
      </c>
      <c r="F14" s="13">
        <f t="shared" si="2"/>
        <v>30</v>
      </c>
      <c r="G14" s="46">
        <v>15</v>
      </c>
      <c r="H14" s="12">
        <f t="shared" si="3"/>
        <v>15</v>
      </c>
      <c r="I14" s="47">
        <v>5</v>
      </c>
      <c r="J14" s="47"/>
      <c r="K14" s="47"/>
      <c r="L14" s="47">
        <v>10</v>
      </c>
      <c r="M14" s="47"/>
      <c r="N14" s="47"/>
      <c r="O14" s="47"/>
      <c r="P14" s="47"/>
      <c r="Q14" s="28"/>
      <c r="R14" s="48" t="s">
        <v>2</v>
      </c>
      <c r="S14" s="38" t="s">
        <v>143</v>
      </c>
      <c r="T14" s="40" t="s">
        <v>230</v>
      </c>
    </row>
    <row r="15" spans="1:20" s="18" customFormat="1" ht="24.95" customHeight="1" x14ac:dyDescent="0.25">
      <c r="A15" s="74">
        <v>5</v>
      </c>
      <c r="B15" s="44" t="s">
        <v>142</v>
      </c>
      <c r="C15" s="45">
        <v>1</v>
      </c>
      <c r="D15" s="15">
        <f t="shared" si="0"/>
        <v>0</v>
      </c>
      <c r="E15" s="14">
        <f t="shared" si="1"/>
        <v>0.5</v>
      </c>
      <c r="F15" s="13">
        <f t="shared" si="2"/>
        <v>30</v>
      </c>
      <c r="G15" s="46">
        <v>15</v>
      </c>
      <c r="H15" s="12">
        <f t="shared" si="3"/>
        <v>15</v>
      </c>
      <c r="I15" s="47">
        <v>5</v>
      </c>
      <c r="J15" s="47"/>
      <c r="K15" s="47"/>
      <c r="L15" s="47">
        <v>10</v>
      </c>
      <c r="M15" s="47"/>
      <c r="N15" s="47"/>
      <c r="O15" s="47"/>
      <c r="P15" s="47"/>
      <c r="Q15" s="28"/>
      <c r="R15" s="48" t="s">
        <v>2</v>
      </c>
      <c r="S15" s="38" t="s">
        <v>141</v>
      </c>
      <c r="T15" s="40" t="s">
        <v>140</v>
      </c>
    </row>
    <row r="16" spans="1:20" s="18" customFormat="1" ht="24.95" customHeight="1" x14ac:dyDescent="0.25">
      <c r="A16" s="73">
        <v>6</v>
      </c>
      <c r="B16" s="44" t="s">
        <v>139</v>
      </c>
      <c r="C16" s="45">
        <v>1</v>
      </c>
      <c r="D16" s="15">
        <f t="shared" si="0"/>
        <v>0.5</v>
      </c>
      <c r="E16" s="14">
        <f t="shared" si="1"/>
        <v>0</v>
      </c>
      <c r="F16" s="13">
        <f t="shared" si="2"/>
        <v>30</v>
      </c>
      <c r="G16" s="46">
        <v>15</v>
      </c>
      <c r="H16" s="12">
        <f t="shared" si="3"/>
        <v>15</v>
      </c>
      <c r="I16" s="47">
        <v>5</v>
      </c>
      <c r="J16" s="47"/>
      <c r="K16" s="47">
        <v>5</v>
      </c>
      <c r="L16" s="47">
        <v>10</v>
      </c>
      <c r="M16" s="47"/>
      <c r="N16" s="47">
        <v>10</v>
      </c>
      <c r="O16" s="47"/>
      <c r="P16" s="47"/>
      <c r="Q16" s="28"/>
      <c r="R16" s="48" t="s">
        <v>2</v>
      </c>
      <c r="S16" s="38" t="s">
        <v>231</v>
      </c>
      <c r="T16" s="40" t="s">
        <v>138</v>
      </c>
    </row>
    <row r="17" spans="1:20" s="18" customFormat="1" ht="24.95" customHeight="1" x14ac:dyDescent="0.25">
      <c r="A17" s="74">
        <v>7</v>
      </c>
      <c r="B17" s="44" t="s">
        <v>129</v>
      </c>
      <c r="C17" s="45">
        <v>3</v>
      </c>
      <c r="D17" s="15">
        <f t="shared" si="0"/>
        <v>0.40740740740740738</v>
      </c>
      <c r="E17" s="14">
        <f t="shared" si="1"/>
        <v>1.8518518518518519</v>
      </c>
      <c r="F17" s="13">
        <f t="shared" si="2"/>
        <v>81</v>
      </c>
      <c r="G17" s="46">
        <v>31</v>
      </c>
      <c r="H17" s="12">
        <f t="shared" si="3"/>
        <v>50</v>
      </c>
      <c r="I17" s="47">
        <v>11</v>
      </c>
      <c r="J17" s="104">
        <v>11</v>
      </c>
      <c r="K17" s="47"/>
      <c r="L17" s="47"/>
      <c r="M17" s="47"/>
      <c r="N17" s="47"/>
      <c r="O17" s="47">
        <v>39</v>
      </c>
      <c r="P17" s="47"/>
      <c r="Q17" s="105" t="s">
        <v>286</v>
      </c>
      <c r="R17" s="48" t="s">
        <v>2</v>
      </c>
      <c r="S17" s="38" t="s">
        <v>128</v>
      </c>
      <c r="T17" s="40" t="s">
        <v>232</v>
      </c>
    </row>
    <row r="18" spans="1:20" s="18" customFormat="1" ht="24.95" customHeight="1" x14ac:dyDescent="0.25">
      <c r="A18" s="73">
        <v>8</v>
      </c>
      <c r="B18" s="44" t="s">
        <v>127</v>
      </c>
      <c r="C18" s="45">
        <v>1</v>
      </c>
      <c r="D18" s="15">
        <f t="shared" si="0"/>
        <v>0.83333333333333337</v>
      </c>
      <c r="E18" s="14">
        <f t="shared" si="1"/>
        <v>1</v>
      </c>
      <c r="F18" s="13">
        <f t="shared" si="2"/>
        <v>30</v>
      </c>
      <c r="G18" s="46"/>
      <c r="H18" s="12">
        <f t="shared" si="3"/>
        <v>30</v>
      </c>
      <c r="I18" s="47">
        <v>25</v>
      </c>
      <c r="J18" s="104">
        <v>25</v>
      </c>
      <c r="K18" s="47"/>
      <c r="L18" s="47">
        <v>5</v>
      </c>
      <c r="M18" s="47"/>
      <c r="N18" s="47"/>
      <c r="O18" s="47"/>
      <c r="P18" s="47"/>
      <c r="Q18" s="28"/>
      <c r="R18" s="48" t="s">
        <v>2</v>
      </c>
      <c r="S18" s="38" t="s">
        <v>220</v>
      </c>
      <c r="T18" s="40" t="s">
        <v>233</v>
      </c>
    </row>
    <row r="19" spans="1:20" ht="24.95" customHeight="1" x14ac:dyDescent="0.25">
      <c r="A19" s="17">
        <v>9</v>
      </c>
      <c r="B19" s="44" t="s">
        <v>283</v>
      </c>
      <c r="C19" s="89">
        <v>2</v>
      </c>
      <c r="D19" s="15">
        <f t="shared" si="0"/>
        <v>0.2</v>
      </c>
      <c r="E19" s="14">
        <f t="shared" si="1"/>
        <v>1</v>
      </c>
      <c r="F19" s="13">
        <f t="shared" si="2"/>
        <v>50</v>
      </c>
      <c r="G19" s="46">
        <v>25</v>
      </c>
      <c r="H19" s="12">
        <f t="shared" si="3"/>
        <v>25</v>
      </c>
      <c r="I19" s="47">
        <v>5</v>
      </c>
      <c r="J19" s="104">
        <v>5</v>
      </c>
      <c r="K19" s="47"/>
      <c r="L19" s="47">
        <v>5</v>
      </c>
      <c r="M19" s="47"/>
      <c r="N19" s="47"/>
      <c r="O19" s="47">
        <v>15</v>
      </c>
      <c r="P19" s="47"/>
      <c r="Q19" s="28" t="s">
        <v>12</v>
      </c>
      <c r="R19" s="48" t="s">
        <v>2</v>
      </c>
      <c r="S19" s="97" t="s">
        <v>190</v>
      </c>
      <c r="T19" s="98" t="s">
        <v>284</v>
      </c>
    </row>
    <row r="20" spans="1:20" ht="24.95" customHeight="1" x14ac:dyDescent="0.25">
      <c r="A20" s="74">
        <v>10</v>
      </c>
      <c r="B20" s="44" t="s">
        <v>160</v>
      </c>
      <c r="C20" s="45">
        <v>1</v>
      </c>
      <c r="D20" s="15">
        <f t="shared" si="0"/>
        <v>0</v>
      </c>
      <c r="E20" s="14">
        <f t="shared" si="1"/>
        <v>1</v>
      </c>
      <c r="F20" s="13">
        <f t="shared" si="2"/>
        <v>30</v>
      </c>
      <c r="G20" s="75"/>
      <c r="H20" s="12">
        <f t="shared" si="3"/>
        <v>30</v>
      </c>
      <c r="I20" s="47">
        <v>30</v>
      </c>
      <c r="J20" s="76"/>
      <c r="K20" s="77"/>
      <c r="L20" s="77"/>
      <c r="M20" s="77"/>
      <c r="N20" s="77"/>
      <c r="O20" s="77"/>
      <c r="P20" s="77"/>
      <c r="Q20" s="78"/>
      <c r="R20" s="48" t="s">
        <v>2</v>
      </c>
      <c r="S20" s="38" t="s">
        <v>234</v>
      </c>
      <c r="T20" s="40" t="s">
        <v>235</v>
      </c>
    </row>
    <row r="21" spans="1:20" ht="24.95" customHeight="1" x14ac:dyDescent="0.25">
      <c r="A21" s="74">
        <v>11</v>
      </c>
      <c r="B21" s="44" t="s">
        <v>124</v>
      </c>
      <c r="C21" s="65">
        <v>3</v>
      </c>
      <c r="D21" s="15">
        <f t="shared" si="0"/>
        <v>0.85185185185185186</v>
      </c>
      <c r="E21" s="14">
        <f t="shared" si="1"/>
        <v>1.962962962962963</v>
      </c>
      <c r="F21" s="13">
        <f t="shared" si="2"/>
        <v>81</v>
      </c>
      <c r="G21" s="64">
        <v>28</v>
      </c>
      <c r="H21" s="12">
        <f t="shared" si="3"/>
        <v>53</v>
      </c>
      <c r="I21" s="55">
        <v>23</v>
      </c>
      <c r="J21" s="103">
        <v>23</v>
      </c>
      <c r="K21" s="77"/>
      <c r="L21" s="77"/>
      <c r="M21" s="77"/>
      <c r="N21" s="77"/>
      <c r="O21" s="55">
        <v>30</v>
      </c>
      <c r="P21" s="77"/>
      <c r="Q21" s="52" t="s">
        <v>12</v>
      </c>
      <c r="R21" s="53" t="s">
        <v>2</v>
      </c>
      <c r="S21" s="38" t="s">
        <v>236</v>
      </c>
      <c r="T21" s="40" t="s">
        <v>123</v>
      </c>
    </row>
    <row r="22" spans="1:20" ht="24.95" customHeight="1" x14ac:dyDescent="0.25">
      <c r="A22" s="73">
        <v>12</v>
      </c>
      <c r="B22" s="102" t="s">
        <v>275</v>
      </c>
      <c r="C22" s="79">
        <v>2</v>
      </c>
      <c r="D22" s="15">
        <f t="shared" si="0"/>
        <v>0</v>
      </c>
      <c r="E22" s="14">
        <f t="shared" si="1"/>
        <v>1</v>
      </c>
      <c r="F22" s="13">
        <f t="shared" si="2"/>
        <v>50</v>
      </c>
      <c r="G22" s="80">
        <v>25</v>
      </c>
      <c r="H22" s="12">
        <f t="shared" si="3"/>
        <v>25</v>
      </c>
      <c r="I22" s="81">
        <v>5</v>
      </c>
      <c r="J22" s="82"/>
      <c r="K22" s="82"/>
      <c r="L22" s="81">
        <v>10</v>
      </c>
      <c r="M22" s="82"/>
      <c r="N22" s="82"/>
      <c r="O22" s="81">
        <v>10</v>
      </c>
      <c r="P22" s="82"/>
      <c r="Q22" s="83" t="s">
        <v>12</v>
      </c>
      <c r="R22" s="72" t="s">
        <v>2</v>
      </c>
      <c r="S22" s="39" t="s">
        <v>236</v>
      </c>
      <c r="T22" s="41" t="s">
        <v>276</v>
      </c>
    </row>
    <row r="23" spans="1:20" ht="24.95" customHeight="1" thickBot="1" x14ac:dyDescent="0.3">
      <c r="A23" s="73">
        <v>13</v>
      </c>
      <c r="B23" s="68" t="s">
        <v>193</v>
      </c>
      <c r="C23" s="58">
        <v>2</v>
      </c>
      <c r="D23" s="15">
        <f t="shared" si="0"/>
        <v>0</v>
      </c>
      <c r="E23" s="14">
        <f t="shared" si="1"/>
        <v>1.2962962962962963</v>
      </c>
      <c r="F23" s="13">
        <f t="shared" si="2"/>
        <v>54</v>
      </c>
      <c r="G23" s="84">
        <v>19</v>
      </c>
      <c r="H23" s="12">
        <f t="shared" si="3"/>
        <v>35</v>
      </c>
      <c r="I23" s="71">
        <v>10</v>
      </c>
      <c r="J23" s="85"/>
      <c r="K23" s="86"/>
      <c r="L23" s="71">
        <v>10</v>
      </c>
      <c r="M23" s="86"/>
      <c r="N23" s="86"/>
      <c r="O23" s="71">
        <v>15</v>
      </c>
      <c r="P23" s="86"/>
      <c r="Q23" s="87" t="s">
        <v>12</v>
      </c>
      <c r="R23" s="72" t="s">
        <v>2</v>
      </c>
      <c r="S23" s="39" t="s">
        <v>237</v>
      </c>
      <c r="T23" s="41" t="s">
        <v>238</v>
      </c>
    </row>
    <row r="24" spans="1:20" ht="26.85" customHeight="1" thickBot="1" x14ac:dyDescent="0.3">
      <c r="A24" s="137" t="s">
        <v>239</v>
      </c>
      <c r="B24" s="138"/>
      <c r="C24" s="42">
        <f t="shared" ref="C24:P24" si="4">SUM(C11:C23)</f>
        <v>26</v>
      </c>
      <c r="D24" s="6">
        <f t="shared" si="4"/>
        <v>3.3481481481481481</v>
      </c>
      <c r="E24" s="6">
        <f t="shared" si="4"/>
        <v>14.962962962962964</v>
      </c>
      <c r="F24" s="42">
        <f t="shared" si="4"/>
        <v>697</v>
      </c>
      <c r="G24" s="42">
        <f t="shared" si="4"/>
        <v>279</v>
      </c>
      <c r="H24" s="42">
        <f t="shared" si="4"/>
        <v>418</v>
      </c>
      <c r="I24" s="42">
        <f t="shared" si="4"/>
        <v>159</v>
      </c>
      <c r="J24" s="42">
        <f t="shared" si="4"/>
        <v>79</v>
      </c>
      <c r="K24" s="42">
        <f t="shared" si="4"/>
        <v>5</v>
      </c>
      <c r="L24" s="42">
        <f t="shared" si="4"/>
        <v>90</v>
      </c>
      <c r="M24" s="42">
        <f t="shared" si="4"/>
        <v>0</v>
      </c>
      <c r="N24" s="42">
        <f t="shared" si="4"/>
        <v>10</v>
      </c>
      <c r="O24" s="42">
        <f t="shared" si="4"/>
        <v>169</v>
      </c>
      <c r="P24" s="42">
        <f t="shared" si="4"/>
        <v>0</v>
      </c>
      <c r="Q24" s="5"/>
      <c r="R24" s="4"/>
      <c r="S24" s="3"/>
      <c r="T24" s="2"/>
    </row>
    <row r="25" spans="1:20" ht="24.95" customHeight="1" x14ac:dyDescent="0.25">
      <c r="A25" s="74">
        <v>1</v>
      </c>
      <c r="B25" s="44" t="s">
        <v>153</v>
      </c>
      <c r="C25" s="45">
        <v>3</v>
      </c>
      <c r="D25" s="15">
        <f t="shared" ref="D25:D36" si="5">(J25+K25+M25+N25)*C25/F25</f>
        <v>0.4</v>
      </c>
      <c r="E25" s="14">
        <f t="shared" ref="E25:E36" si="6">(I25-K25+L25-N25+O25)*C25/F25</f>
        <v>1.2</v>
      </c>
      <c r="F25" s="13">
        <f t="shared" ref="F25:F36" si="7">G25+H25</f>
        <v>75</v>
      </c>
      <c r="G25" s="46">
        <v>45</v>
      </c>
      <c r="H25" s="12">
        <f t="shared" ref="H25:H36" si="8">I25+L25+O25</f>
        <v>30</v>
      </c>
      <c r="I25" s="47">
        <v>10</v>
      </c>
      <c r="J25" s="104">
        <v>10</v>
      </c>
      <c r="K25" s="47"/>
      <c r="L25" s="47">
        <v>5</v>
      </c>
      <c r="M25" s="47"/>
      <c r="N25" s="47"/>
      <c r="O25" s="47">
        <v>15</v>
      </c>
      <c r="P25" s="47"/>
      <c r="Q25" s="28" t="s">
        <v>95</v>
      </c>
      <c r="R25" s="48" t="s">
        <v>23</v>
      </c>
      <c r="S25" s="38" t="s">
        <v>240</v>
      </c>
      <c r="T25" s="40" t="s">
        <v>152</v>
      </c>
    </row>
    <row r="26" spans="1:20" ht="24.95" customHeight="1" x14ac:dyDescent="0.25">
      <c r="A26" s="74">
        <v>2</v>
      </c>
      <c r="B26" s="44" t="s">
        <v>151</v>
      </c>
      <c r="C26" s="45">
        <v>3</v>
      </c>
      <c r="D26" s="15">
        <f t="shared" si="5"/>
        <v>0</v>
      </c>
      <c r="E26" s="14">
        <f t="shared" si="6"/>
        <v>1.5</v>
      </c>
      <c r="F26" s="13">
        <f t="shared" si="7"/>
        <v>90</v>
      </c>
      <c r="G26" s="46">
        <v>45</v>
      </c>
      <c r="H26" s="12">
        <f t="shared" si="8"/>
        <v>45</v>
      </c>
      <c r="I26" s="47">
        <v>15</v>
      </c>
      <c r="J26" s="47"/>
      <c r="K26" s="47"/>
      <c r="L26" s="47">
        <v>10</v>
      </c>
      <c r="M26" s="47"/>
      <c r="N26" s="47"/>
      <c r="O26" s="47">
        <v>20</v>
      </c>
      <c r="P26" s="47"/>
      <c r="Q26" s="28" t="s">
        <v>95</v>
      </c>
      <c r="R26" s="48" t="s">
        <v>23</v>
      </c>
      <c r="S26" s="38" t="s">
        <v>134</v>
      </c>
      <c r="T26" s="40" t="s">
        <v>133</v>
      </c>
    </row>
    <row r="27" spans="1:20" ht="24.95" customHeight="1" x14ac:dyDescent="0.25">
      <c r="A27" s="74">
        <v>3</v>
      </c>
      <c r="B27" s="44" t="s">
        <v>146</v>
      </c>
      <c r="C27" s="45">
        <v>6</v>
      </c>
      <c r="D27" s="15">
        <f t="shared" si="5"/>
        <v>0</v>
      </c>
      <c r="E27" s="14">
        <f t="shared" si="6"/>
        <v>4</v>
      </c>
      <c r="F27" s="13">
        <f t="shared" si="7"/>
        <v>150</v>
      </c>
      <c r="G27" s="64">
        <v>50</v>
      </c>
      <c r="H27" s="12">
        <f t="shared" si="8"/>
        <v>100</v>
      </c>
      <c r="I27" s="55">
        <v>30</v>
      </c>
      <c r="J27" s="76"/>
      <c r="K27" s="77"/>
      <c r="L27" s="55">
        <v>20</v>
      </c>
      <c r="M27" s="77"/>
      <c r="N27" s="77"/>
      <c r="O27" s="55">
        <v>50</v>
      </c>
      <c r="P27" s="77"/>
      <c r="Q27" s="52" t="s">
        <v>95</v>
      </c>
      <c r="R27" s="53" t="s">
        <v>23</v>
      </c>
      <c r="S27" s="38" t="s">
        <v>145</v>
      </c>
      <c r="T27" s="40" t="s">
        <v>242</v>
      </c>
    </row>
    <row r="28" spans="1:20" ht="24.95" customHeight="1" x14ac:dyDescent="0.25">
      <c r="A28" s="73">
        <v>4</v>
      </c>
      <c r="B28" s="49" t="s">
        <v>137</v>
      </c>
      <c r="C28" s="65">
        <v>1</v>
      </c>
      <c r="D28" s="15">
        <f t="shared" si="5"/>
        <v>0.36666666666666664</v>
      </c>
      <c r="E28" s="14">
        <f t="shared" si="6"/>
        <v>0.13333333333333333</v>
      </c>
      <c r="F28" s="13">
        <f t="shared" si="7"/>
        <v>30</v>
      </c>
      <c r="G28" s="64">
        <v>15</v>
      </c>
      <c r="H28" s="12">
        <f t="shared" si="8"/>
        <v>15</v>
      </c>
      <c r="I28" s="55">
        <v>5</v>
      </c>
      <c r="J28" s="77"/>
      <c r="K28" s="88">
        <v>5</v>
      </c>
      <c r="L28" s="55">
        <v>6</v>
      </c>
      <c r="M28" s="77"/>
      <c r="N28" s="88">
        <v>6</v>
      </c>
      <c r="O28" s="55">
        <v>4</v>
      </c>
      <c r="P28" s="77"/>
      <c r="Q28" s="52" t="s">
        <v>12</v>
      </c>
      <c r="R28" s="53" t="s">
        <v>2</v>
      </c>
      <c r="S28" s="38" t="s">
        <v>136</v>
      </c>
      <c r="T28" s="40" t="s">
        <v>243</v>
      </c>
    </row>
    <row r="29" spans="1:20" ht="24.95" customHeight="1" x14ac:dyDescent="0.25">
      <c r="A29" s="74">
        <v>5</v>
      </c>
      <c r="B29" s="44" t="s">
        <v>135</v>
      </c>
      <c r="C29" s="65">
        <v>1</v>
      </c>
      <c r="D29" s="15">
        <f t="shared" si="5"/>
        <v>0</v>
      </c>
      <c r="E29" s="14">
        <f t="shared" si="6"/>
        <v>0.5</v>
      </c>
      <c r="F29" s="13">
        <f t="shared" si="7"/>
        <v>30</v>
      </c>
      <c r="G29" s="46">
        <v>15</v>
      </c>
      <c r="H29" s="12">
        <f t="shared" si="8"/>
        <v>15</v>
      </c>
      <c r="I29" s="55">
        <v>6</v>
      </c>
      <c r="J29" s="76"/>
      <c r="K29" s="77"/>
      <c r="L29" s="55">
        <v>4</v>
      </c>
      <c r="M29" s="77"/>
      <c r="N29" s="77"/>
      <c r="O29" s="47">
        <v>5</v>
      </c>
      <c r="P29" s="77"/>
      <c r="Q29" s="52" t="s">
        <v>95</v>
      </c>
      <c r="R29" s="53" t="s">
        <v>2</v>
      </c>
      <c r="S29" s="38" t="s">
        <v>244</v>
      </c>
      <c r="T29" s="40" t="s">
        <v>133</v>
      </c>
    </row>
    <row r="30" spans="1:20" ht="24.95" customHeight="1" x14ac:dyDescent="0.25">
      <c r="A30" s="73">
        <v>6</v>
      </c>
      <c r="B30" s="44" t="s">
        <v>132</v>
      </c>
      <c r="C30" s="45">
        <v>1</v>
      </c>
      <c r="D30" s="15">
        <f t="shared" si="5"/>
        <v>0.33333333333333331</v>
      </c>
      <c r="E30" s="14">
        <f t="shared" si="6"/>
        <v>0.66666666666666663</v>
      </c>
      <c r="F30" s="13">
        <f t="shared" si="7"/>
        <v>30</v>
      </c>
      <c r="G30" s="46">
        <v>10</v>
      </c>
      <c r="H30" s="12">
        <f t="shared" si="8"/>
        <v>20</v>
      </c>
      <c r="I30" s="47">
        <v>10</v>
      </c>
      <c r="J30" s="104">
        <v>10</v>
      </c>
      <c r="K30" s="47"/>
      <c r="L30" s="47">
        <v>5</v>
      </c>
      <c r="M30" s="47"/>
      <c r="N30" s="47"/>
      <c r="O30" s="47">
        <v>5</v>
      </c>
      <c r="P30" s="47"/>
      <c r="Q30" s="28" t="s">
        <v>95</v>
      </c>
      <c r="R30" s="48" t="s">
        <v>2</v>
      </c>
      <c r="S30" s="38" t="s">
        <v>131</v>
      </c>
      <c r="T30" s="40" t="s">
        <v>245</v>
      </c>
    </row>
    <row r="31" spans="1:20" ht="24.95" customHeight="1" x14ac:dyDescent="0.25">
      <c r="A31" s="74">
        <v>7</v>
      </c>
      <c r="B31" s="44" t="s">
        <v>246</v>
      </c>
      <c r="C31" s="45">
        <v>2</v>
      </c>
      <c r="D31" s="15">
        <f t="shared" si="5"/>
        <v>0</v>
      </c>
      <c r="E31" s="14">
        <f t="shared" si="6"/>
        <v>1</v>
      </c>
      <c r="F31" s="13">
        <f t="shared" si="7"/>
        <v>50</v>
      </c>
      <c r="G31" s="46">
        <v>25</v>
      </c>
      <c r="H31" s="12">
        <f t="shared" si="8"/>
        <v>25</v>
      </c>
      <c r="I31" s="47">
        <v>10</v>
      </c>
      <c r="J31" s="47"/>
      <c r="K31" s="47"/>
      <c r="L31" s="47">
        <v>5</v>
      </c>
      <c r="M31" s="47"/>
      <c r="N31" s="47"/>
      <c r="O31" s="47">
        <v>10</v>
      </c>
      <c r="P31" s="47"/>
      <c r="Q31" s="28" t="s">
        <v>95</v>
      </c>
      <c r="R31" s="48" t="s">
        <v>2</v>
      </c>
      <c r="S31" s="38" t="s">
        <v>130</v>
      </c>
      <c r="T31" s="40" t="s">
        <v>247</v>
      </c>
    </row>
    <row r="32" spans="1:20" ht="24.95" customHeight="1" x14ac:dyDescent="0.25">
      <c r="A32" s="73">
        <v>8</v>
      </c>
      <c r="B32" s="44" t="s">
        <v>129</v>
      </c>
      <c r="C32" s="45">
        <v>3</v>
      </c>
      <c r="D32" s="15">
        <f t="shared" si="5"/>
        <v>0</v>
      </c>
      <c r="E32" s="14">
        <f t="shared" si="6"/>
        <v>2</v>
      </c>
      <c r="F32" s="13">
        <f t="shared" si="7"/>
        <v>90</v>
      </c>
      <c r="G32" s="46">
        <v>30</v>
      </c>
      <c r="H32" s="12">
        <f t="shared" si="8"/>
        <v>60</v>
      </c>
      <c r="I32" s="47"/>
      <c r="J32" s="47"/>
      <c r="K32" s="47"/>
      <c r="L32" s="47"/>
      <c r="M32" s="47"/>
      <c r="N32" s="47"/>
      <c r="O32" s="47">
        <v>60</v>
      </c>
      <c r="P32" s="47"/>
      <c r="Q32" s="28" t="s">
        <v>95</v>
      </c>
      <c r="R32" s="48" t="s">
        <v>2</v>
      </c>
      <c r="S32" s="38" t="s">
        <v>128</v>
      </c>
      <c r="T32" s="40" t="s">
        <v>232</v>
      </c>
    </row>
    <row r="33" spans="1:20" ht="24.95" customHeight="1" x14ac:dyDescent="0.25">
      <c r="A33" s="17">
        <v>9</v>
      </c>
      <c r="B33" s="44" t="s">
        <v>127</v>
      </c>
      <c r="C33" s="45">
        <v>4</v>
      </c>
      <c r="D33" s="15">
        <f t="shared" si="5"/>
        <v>0</v>
      </c>
      <c r="E33" s="14">
        <f t="shared" si="6"/>
        <v>2.6923076923076925</v>
      </c>
      <c r="F33" s="13">
        <f t="shared" si="7"/>
        <v>104</v>
      </c>
      <c r="G33" s="46">
        <v>34</v>
      </c>
      <c r="H33" s="12">
        <f t="shared" si="8"/>
        <v>70</v>
      </c>
      <c r="I33" s="47"/>
      <c r="J33" s="47"/>
      <c r="K33" s="47"/>
      <c r="L33" s="47">
        <v>5</v>
      </c>
      <c r="M33" s="47"/>
      <c r="N33" s="47"/>
      <c r="O33" s="47">
        <v>65</v>
      </c>
      <c r="P33" s="47"/>
      <c r="Q33" s="28" t="s">
        <v>95</v>
      </c>
      <c r="R33" s="48" t="s">
        <v>2</v>
      </c>
      <c r="S33" s="38" t="s">
        <v>220</v>
      </c>
      <c r="T33" s="40" t="s">
        <v>233</v>
      </c>
    </row>
    <row r="34" spans="1:20" ht="24.95" customHeight="1" x14ac:dyDescent="0.25">
      <c r="A34" s="17">
        <v>10</v>
      </c>
      <c r="B34" s="44" t="s">
        <v>283</v>
      </c>
      <c r="C34" s="89">
        <v>3</v>
      </c>
      <c r="D34" s="15">
        <f t="shared" si="5"/>
        <v>0.55555555555555558</v>
      </c>
      <c r="E34" s="14">
        <f t="shared" si="6"/>
        <v>2.0370370370370372</v>
      </c>
      <c r="F34" s="13">
        <f t="shared" si="7"/>
        <v>81</v>
      </c>
      <c r="G34" s="46">
        <v>26</v>
      </c>
      <c r="H34" s="12">
        <f t="shared" si="8"/>
        <v>55</v>
      </c>
      <c r="I34" s="47">
        <v>15</v>
      </c>
      <c r="J34" s="104">
        <v>15</v>
      </c>
      <c r="K34" s="47"/>
      <c r="L34" s="47">
        <v>15</v>
      </c>
      <c r="M34" s="47"/>
      <c r="N34" s="47"/>
      <c r="O34" s="47">
        <v>25</v>
      </c>
      <c r="P34" s="47"/>
      <c r="Q34" s="28" t="s">
        <v>12</v>
      </c>
      <c r="R34" s="48" t="s">
        <v>2</v>
      </c>
      <c r="S34" s="38" t="s">
        <v>190</v>
      </c>
      <c r="T34" s="40" t="s">
        <v>248</v>
      </c>
    </row>
    <row r="35" spans="1:20" ht="24.95" customHeight="1" x14ac:dyDescent="0.25">
      <c r="A35" s="17">
        <v>11</v>
      </c>
      <c r="B35" s="44" t="s">
        <v>160</v>
      </c>
      <c r="C35" s="45">
        <v>4</v>
      </c>
      <c r="D35" s="15">
        <f t="shared" si="5"/>
        <v>0</v>
      </c>
      <c r="E35" s="14">
        <f t="shared" si="6"/>
        <v>2.5454545454545454</v>
      </c>
      <c r="F35" s="13">
        <f t="shared" si="7"/>
        <v>110</v>
      </c>
      <c r="G35" s="46">
        <v>40</v>
      </c>
      <c r="H35" s="12">
        <f t="shared" si="8"/>
        <v>70</v>
      </c>
      <c r="I35" s="47"/>
      <c r="J35" s="47"/>
      <c r="K35" s="47"/>
      <c r="L35" s="47"/>
      <c r="M35" s="47"/>
      <c r="N35" s="47"/>
      <c r="O35" s="47">
        <v>70</v>
      </c>
      <c r="P35" s="47"/>
      <c r="Q35" s="28" t="s">
        <v>95</v>
      </c>
      <c r="R35" s="48" t="s">
        <v>2</v>
      </c>
      <c r="S35" s="38" t="s">
        <v>234</v>
      </c>
      <c r="T35" s="40" t="s">
        <v>235</v>
      </c>
    </row>
    <row r="36" spans="1:20" ht="24.95" customHeight="1" thickBot="1" x14ac:dyDescent="0.3">
      <c r="A36" s="17">
        <v>12</v>
      </c>
      <c r="B36" s="57" t="s">
        <v>8</v>
      </c>
      <c r="C36" s="58">
        <v>4</v>
      </c>
      <c r="D36" s="15">
        <f t="shared" si="5"/>
        <v>0</v>
      </c>
      <c r="E36" s="14">
        <f t="shared" si="6"/>
        <v>4</v>
      </c>
      <c r="F36" s="13">
        <f t="shared" si="7"/>
        <v>120</v>
      </c>
      <c r="G36" s="90"/>
      <c r="H36" s="12">
        <f t="shared" si="8"/>
        <v>120</v>
      </c>
      <c r="I36" s="91"/>
      <c r="J36" s="91"/>
      <c r="K36" s="91"/>
      <c r="L36" s="91"/>
      <c r="M36" s="91"/>
      <c r="N36" s="91"/>
      <c r="O36" s="61">
        <v>120</v>
      </c>
      <c r="P36" s="91"/>
      <c r="Q36" s="92"/>
      <c r="R36" s="63" t="s">
        <v>2</v>
      </c>
      <c r="S36" s="93"/>
      <c r="T36" s="41" t="s">
        <v>122</v>
      </c>
    </row>
    <row r="37" spans="1:20" ht="24.95" customHeight="1" thickBot="1" x14ac:dyDescent="0.3">
      <c r="A37" s="137" t="s">
        <v>250</v>
      </c>
      <c r="B37" s="138"/>
      <c r="C37" s="42">
        <f t="shared" ref="C37:P37" si="9">SUM(C25:C36)</f>
        <v>35</v>
      </c>
      <c r="D37" s="6">
        <f t="shared" si="9"/>
        <v>1.6555555555555554</v>
      </c>
      <c r="E37" s="6">
        <f t="shared" si="9"/>
        <v>22.274799274799278</v>
      </c>
      <c r="F37" s="42">
        <f t="shared" si="9"/>
        <v>960</v>
      </c>
      <c r="G37" s="42">
        <f t="shared" si="9"/>
        <v>335</v>
      </c>
      <c r="H37" s="42">
        <f t="shared" si="9"/>
        <v>625</v>
      </c>
      <c r="I37" s="42">
        <f t="shared" si="9"/>
        <v>101</v>
      </c>
      <c r="J37" s="42">
        <f t="shared" si="9"/>
        <v>35</v>
      </c>
      <c r="K37" s="42">
        <f t="shared" si="9"/>
        <v>5</v>
      </c>
      <c r="L37" s="42">
        <f t="shared" si="9"/>
        <v>75</v>
      </c>
      <c r="M37" s="42">
        <f t="shared" si="9"/>
        <v>0</v>
      </c>
      <c r="N37" s="42">
        <f t="shared" si="9"/>
        <v>6</v>
      </c>
      <c r="O37" s="42">
        <f t="shared" si="9"/>
        <v>449</v>
      </c>
      <c r="P37" s="42">
        <f t="shared" si="9"/>
        <v>0</v>
      </c>
      <c r="Q37" s="5"/>
      <c r="R37" s="4"/>
      <c r="S37" s="3"/>
      <c r="T37" s="2"/>
    </row>
    <row r="38" spans="1:20" ht="24.95" customHeight="1" thickBot="1" x14ac:dyDescent="0.3">
      <c r="A38" s="137" t="s">
        <v>121</v>
      </c>
      <c r="B38" s="138"/>
      <c r="C38" s="42">
        <f t="shared" ref="C38:P38" si="10">C24+C37</f>
        <v>61</v>
      </c>
      <c r="D38" s="6">
        <f t="shared" si="10"/>
        <v>5.0037037037037031</v>
      </c>
      <c r="E38" s="6">
        <f t="shared" si="10"/>
        <v>37.23776223776224</v>
      </c>
      <c r="F38" s="42">
        <f t="shared" si="10"/>
        <v>1657</v>
      </c>
      <c r="G38" s="42">
        <f t="shared" si="10"/>
        <v>614</v>
      </c>
      <c r="H38" s="42">
        <f t="shared" si="10"/>
        <v>1043</v>
      </c>
      <c r="I38" s="42">
        <f t="shared" si="10"/>
        <v>260</v>
      </c>
      <c r="J38" s="42">
        <f t="shared" si="10"/>
        <v>114</v>
      </c>
      <c r="K38" s="42">
        <f t="shared" si="10"/>
        <v>10</v>
      </c>
      <c r="L38" s="42">
        <f t="shared" si="10"/>
        <v>165</v>
      </c>
      <c r="M38" s="42">
        <f t="shared" si="10"/>
        <v>0</v>
      </c>
      <c r="N38" s="42">
        <f t="shared" si="10"/>
        <v>16</v>
      </c>
      <c r="O38" s="42">
        <f t="shared" si="10"/>
        <v>618</v>
      </c>
      <c r="P38" s="42">
        <f t="shared" si="10"/>
        <v>0</v>
      </c>
      <c r="Q38" s="5"/>
      <c r="R38" s="4"/>
      <c r="S38" s="3"/>
      <c r="T38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8:B38"/>
    <mergeCell ref="Q9:Q10"/>
    <mergeCell ref="R9:R10"/>
    <mergeCell ref="S9:S10"/>
    <mergeCell ref="T9:T10"/>
    <mergeCell ref="A24:B24"/>
    <mergeCell ref="A37:B37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zoomScaleNormal="100" workbookViewId="0">
      <selection activeCell="W15" sqref="W15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9" t="s">
        <v>179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1"/>
    </row>
    <row r="2" spans="1:20" ht="30.75" customHeight="1" x14ac:dyDescent="0.3">
      <c r="A2" s="142" t="s">
        <v>88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4"/>
    </row>
    <row r="3" spans="1:20" ht="30" customHeight="1" thickBot="1" x14ac:dyDescent="0.35">
      <c r="A3" s="156" t="s">
        <v>87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8"/>
    </row>
    <row r="4" spans="1:20" ht="30.75" customHeight="1" x14ac:dyDescent="0.25">
      <c r="A4" s="159" t="s">
        <v>168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 t="s">
        <v>167</v>
      </c>
      <c r="M4" s="160"/>
      <c r="N4" s="160"/>
      <c r="O4" s="160"/>
      <c r="P4" s="160"/>
      <c r="Q4" s="160"/>
      <c r="R4" s="147" t="s">
        <v>182</v>
      </c>
      <c r="S4" s="148"/>
      <c r="T4" s="149"/>
    </row>
    <row r="5" spans="1:20" ht="30" customHeight="1" thickBot="1" x14ac:dyDescent="0.3">
      <c r="A5" s="145" t="s">
        <v>84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 t="s">
        <v>287</v>
      </c>
      <c r="M5" s="146"/>
      <c r="N5" s="146"/>
      <c r="O5" s="146"/>
      <c r="P5" s="146"/>
      <c r="Q5" s="146"/>
      <c r="R5" s="165" t="s">
        <v>83</v>
      </c>
      <c r="S5" s="166"/>
      <c r="T5" s="167"/>
    </row>
    <row r="6" spans="1:20" ht="15.75" customHeight="1" x14ac:dyDescent="0.25">
      <c r="A6" s="150" t="s">
        <v>82</v>
      </c>
      <c r="B6" s="153" t="s">
        <v>81</v>
      </c>
      <c r="C6" s="131" t="s">
        <v>74</v>
      </c>
      <c r="D6" s="132"/>
      <c r="E6" s="133"/>
      <c r="F6" s="106" t="s">
        <v>80</v>
      </c>
      <c r="G6" s="106" t="s">
        <v>79</v>
      </c>
      <c r="H6" s="128" t="s">
        <v>78</v>
      </c>
      <c r="I6" s="129"/>
      <c r="J6" s="129"/>
      <c r="K6" s="129"/>
      <c r="L6" s="129"/>
      <c r="M6" s="129"/>
      <c r="N6" s="129"/>
      <c r="O6" s="129"/>
      <c r="P6" s="129"/>
      <c r="Q6" s="130"/>
      <c r="R6" s="109" t="s">
        <v>77</v>
      </c>
      <c r="S6" s="168" t="s">
        <v>76</v>
      </c>
      <c r="T6" s="171" t="s">
        <v>75</v>
      </c>
    </row>
    <row r="7" spans="1:20" ht="36" customHeight="1" x14ac:dyDescent="0.25">
      <c r="A7" s="151"/>
      <c r="B7" s="154"/>
      <c r="C7" s="134" t="s">
        <v>74</v>
      </c>
      <c r="D7" s="126" t="s">
        <v>73</v>
      </c>
      <c r="E7" s="124" t="s">
        <v>72</v>
      </c>
      <c r="F7" s="107"/>
      <c r="G7" s="107"/>
      <c r="H7" s="161" t="s">
        <v>71</v>
      </c>
      <c r="I7" s="136" t="s">
        <v>70</v>
      </c>
      <c r="J7" s="136"/>
      <c r="K7" s="136"/>
      <c r="L7" s="174" t="s">
        <v>69</v>
      </c>
      <c r="M7" s="175"/>
      <c r="N7" s="176"/>
      <c r="O7" s="181" t="s">
        <v>68</v>
      </c>
      <c r="P7" s="181"/>
      <c r="Q7" s="182"/>
      <c r="R7" s="110"/>
      <c r="S7" s="169"/>
      <c r="T7" s="172"/>
    </row>
    <row r="8" spans="1:20" s="18" customFormat="1" ht="42" customHeight="1" thickBot="1" x14ac:dyDescent="0.3">
      <c r="A8" s="152"/>
      <c r="B8" s="155"/>
      <c r="C8" s="135"/>
      <c r="D8" s="127"/>
      <c r="E8" s="125"/>
      <c r="F8" s="108"/>
      <c r="G8" s="108"/>
      <c r="H8" s="162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11"/>
      <c r="S8" s="170"/>
      <c r="T8" s="173"/>
    </row>
    <row r="9" spans="1:20" s="23" customFormat="1" ht="15" customHeight="1" x14ac:dyDescent="0.25">
      <c r="A9" s="114">
        <v>1</v>
      </c>
      <c r="B9" s="116">
        <v>2</v>
      </c>
      <c r="C9" s="118">
        <v>3</v>
      </c>
      <c r="D9" s="37">
        <v>4</v>
      </c>
      <c r="E9" s="24">
        <v>5</v>
      </c>
      <c r="F9" s="36">
        <v>6</v>
      </c>
      <c r="G9" s="120">
        <v>7</v>
      </c>
      <c r="H9" s="35">
        <v>8</v>
      </c>
      <c r="I9" s="122">
        <v>9</v>
      </c>
      <c r="J9" s="112">
        <v>10</v>
      </c>
      <c r="K9" s="122">
        <v>11</v>
      </c>
      <c r="L9" s="122">
        <v>12</v>
      </c>
      <c r="M9" s="112">
        <v>13</v>
      </c>
      <c r="N9" s="122">
        <v>14</v>
      </c>
      <c r="O9" s="122">
        <v>15</v>
      </c>
      <c r="P9" s="122">
        <v>16</v>
      </c>
      <c r="Q9" s="163">
        <v>17</v>
      </c>
      <c r="R9" s="177">
        <v>18</v>
      </c>
      <c r="S9" s="179">
        <v>19</v>
      </c>
      <c r="T9" s="163">
        <v>20</v>
      </c>
    </row>
    <row r="10" spans="1:20" s="18" customFormat="1" ht="43.5" customHeight="1" thickBot="1" x14ac:dyDescent="0.3">
      <c r="A10" s="115"/>
      <c r="B10" s="117"/>
      <c r="C10" s="119"/>
      <c r="D10" s="22" t="s">
        <v>60</v>
      </c>
      <c r="E10" s="21" t="s">
        <v>59</v>
      </c>
      <c r="F10" s="20" t="s">
        <v>58</v>
      </c>
      <c r="G10" s="121"/>
      <c r="H10" s="19" t="s">
        <v>57</v>
      </c>
      <c r="I10" s="123"/>
      <c r="J10" s="113"/>
      <c r="K10" s="123"/>
      <c r="L10" s="123"/>
      <c r="M10" s="113"/>
      <c r="N10" s="123"/>
      <c r="O10" s="123"/>
      <c r="P10" s="123"/>
      <c r="Q10" s="164"/>
      <c r="R10" s="178"/>
      <c r="S10" s="180"/>
      <c r="T10" s="164"/>
    </row>
    <row r="11" spans="1:20" s="18" customFormat="1" ht="24.95" customHeight="1" x14ac:dyDescent="0.25">
      <c r="A11" s="94">
        <v>1</v>
      </c>
      <c r="B11" s="95" t="s">
        <v>161</v>
      </c>
      <c r="C11" s="29">
        <v>2</v>
      </c>
      <c r="D11" s="15">
        <f>(J11+K11+M11+N11)*C11/F11</f>
        <v>0</v>
      </c>
      <c r="E11" s="14">
        <f>((I11-K11)+(L11-N11)+O11)*C11/F11</f>
        <v>1.4482758620689655</v>
      </c>
      <c r="F11" s="13">
        <f>G11+H11</f>
        <v>58</v>
      </c>
      <c r="G11" s="13">
        <v>16</v>
      </c>
      <c r="H11" s="12">
        <f>I11+L11+O11</f>
        <v>42</v>
      </c>
      <c r="I11" s="11">
        <v>15</v>
      </c>
      <c r="J11" s="11"/>
      <c r="K11" s="11"/>
      <c r="L11" s="11">
        <v>3</v>
      </c>
      <c r="M11" s="11"/>
      <c r="N11" s="11"/>
      <c r="O11" s="11">
        <v>24</v>
      </c>
      <c r="P11" s="11"/>
      <c r="Q11" s="10" t="s">
        <v>95</v>
      </c>
      <c r="R11" s="9" t="s">
        <v>2</v>
      </c>
      <c r="S11" s="8" t="s">
        <v>220</v>
      </c>
      <c r="T11" s="7" t="s">
        <v>251</v>
      </c>
    </row>
    <row r="12" spans="1:20" s="18" customFormat="1" ht="24.95" customHeight="1" x14ac:dyDescent="0.25">
      <c r="A12" s="94">
        <v>2</v>
      </c>
      <c r="B12" s="95" t="s">
        <v>166</v>
      </c>
      <c r="C12" s="12">
        <v>3</v>
      </c>
      <c r="D12" s="15">
        <f t="shared" ref="D12:D28" si="0">(J12+K12+M12+N12)*C12/F12</f>
        <v>0.53333333333333333</v>
      </c>
      <c r="E12" s="14">
        <f t="shared" ref="E12:E28" si="1">((I12-K12)+(L12-N12)+O12)*C12/F12</f>
        <v>1.5</v>
      </c>
      <c r="F12" s="13">
        <f t="shared" ref="F12:F19" si="2">G12+H12</f>
        <v>90</v>
      </c>
      <c r="G12" s="13">
        <v>40</v>
      </c>
      <c r="H12" s="12">
        <f t="shared" ref="H12:H19" si="3">I12+L12+O12</f>
        <v>50</v>
      </c>
      <c r="I12" s="11">
        <v>15</v>
      </c>
      <c r="J12" s="11">
        <v>11</v>
      </c>
      <c r="K12" s="11">
        <v>4</v>
      </c>
      <c r="L12" s="11">
        <v>15</v>
      </c>
      <c r="M12" s="11"/>
      <c r="N12" s="11">
        <v>1</v>
      </c>
      <c r="O12" s="11">
        <v>20</v>
      </c>
      <c r="P12" s="11"/>
      <c r="Q12" s="10" t="s">
        <v>95</v>
      </c>
      <c r="R12" s="9" t="s">
        <v>23</v>
      </c>
      <c r="S12" s="8" t="s">
        <v>165</v>
      </c>
      <c r="T12" s="7" t="s">
        <v>164</v>
      </c>
    </row>
    <row r="13" spans="1:20" s="18" customFormat="1" ht="24.95" customHeight="1" x14ac:dyDescent="0.25">
      <c r="A13" s="94">
        <v>3</v>
      </c>
      <c r="B13" s="95" t="s">
        <v>272</v>
      </c>
      <c r="C13" s="12">
        <v>2</v>
      </c>
      <c r="D13" s="15">
        <f t="shared" si="0"/>
        <v>0</v>
      </c>
      <c r="E13" s="14">
        <f t="shared" si="1"/>
        <v>1.6071428571428572</v>
      </c>
      <c r="F13" s="13">
        <f t="shared" si="2"/>
        <v>56</v>
      </c>
      <c r="G13" s="13">
        <v>11</v>
      </c>
      <c r="H13" s="12">
        <f t="shared" si="3"/>
        <v>45</v>
      </c>
      <c r="I13" s="11">
        <v>15</v>
      </c>
      <c r="J13" s="11"/>
      <c r="K13" s="11"/>
      <c r="L13" s="11"/>
      <c r="M13" s="11"/>
      <c r="N13" s="11"/>
      <c r="O13" s="11">
        <v>30</v>
      </c>
      <c r="P13" s="11"/>
      <c r="Q13" s="10" t="s">
        <v>12</v>
      </c>
      <c r="R13" s="9" t="s">
        <v>2</v>
      </c>
      <c r="S13" s="8" t="s">
        <v>252</v>
      </c>
      <c r="T13" s="7" t="s">
        <v>96</v>
      </c>
    </row>
    <row r="14" spans="1:20" s="18" customFormat="1" ht="24.95" customHeight="1" x14ac:dyDescent="0.25">
      <c r="A14" s="94">
        <v>4</v>
      </c>
      <c r="B14" s="95" t="s">
        <v>129</v>
      </c>
      <c r="C14" s="12">
        <v>7</v>
      </c>
      <c r="D14" s="15">
        <f t="shared" si="0"/>
        <v>1.9285714285714286</v>
      </c>
      <c r="E14" s="14">
        <f t="shared" si="1"/>
        <v>4.3928571428571432</v>
      </c>
      <c r="F14" s="13">
        <f t="shared" si="2"/>
        <v>196</v>
      </c>
      <c r="G14" s="13">
        <v>46</v>
      </c>
      <c r="H14" s="12">
        <f t="shared" si="3"/>
        <v>150</v>
      </c>
      <c r="I14" s="11">
        <v>35</v>
      </c>
      <c r="J14" s="11">
        <v>27</v>
      </c>
      <c r="K14" s="11">
        <v>7</v>
      </c>
      <c r="L14" s="11">
        <v>39</v>
      </c>
      <c r="M14" s="11"/>
      <c r="N14" s="11">
        <v>20</v>
      </c>
      <c r="O14" s="11">
        <v>76</v>
      </c>
      <c r="P14" s="11"/>
      <c r="Q14" s="10" t="s">
        <v>95</v>
      </c>
      <c r="R14" s="9" t="s">
        <v>2</v>
      </c>
      <c r="S14" s="8" t="s">
        <v>128</v>
      </c>
      <c r="T14" s="7" t="s">
        <v>253</v>
      </c>
    </row>
    <row r="15" spans="1:20" s="18" customFormat="1" ht="24.95" customHeight="1" x14ac:dyDescent="0.25">
      <c r="A15" s="94">
        <v>5</v>
      </c>
      <c r="B15" s="95" t="s">
        <v>127</v>
      </c>
      <c r="C15" s="12">
        <v>2</v>
      </c>
      <c r="D15" s="15">
        <f t="shared" si="0"/>
        <v>0</v>
      </c>
      <c r="E15" s="14">
        <f t="shared" si="1"/>
        <v>0.92</v>
      </c>
      <c r="F15" s="13">
        <f t="shared" si="2"/>
        <v>50</v>
      </c>
      <c r="G15" s="13">
        <v>27</v>
      </c>
      <c r="H15" s="12">
        <f t="shared" si="3"/>
        <v>23</v>
      </c>
      <c r="I15" s="11">
        <v>15</v>
      </c>
      <c r="J15" s="11"/>
      <c r="K15" s="11"/>
      <c r="L15" s="11">
        <v>8</v>
      </c>
      <c r="M15" s="11"/>
      <c r="N15" s="11"/>
      <c r="O15" s="11"/>
      <c r="P15" s="11"/>
      <c r="Q15" s="10"/>
      <c r="R15" s="9" t="s">
        <v>2</v>
      </c>
      <c r="S15" s="8" t="s">
        <v>126</v>
      </c>
      <c r="T15" s="7" t="s">
        <v>162</v>
      </c>
    </row>
    <row r="16" spans="1:20" s="18" customFormat="1" ht="24.95" customHeight="1" x14ac:dyDescent="0.25">
      <c r="A16" s="94">
        <v>6</v>
      </c>
      <c r="B16" s="95" t="s">
        <v>277</v>
      </c>
      <c r="C16" s="12">
        <v>2</v>
      </c>
      <c r="D16" s="15">
        <f t="shared" si="0"/>
        <v>0.5</v>
      </c>
      <c r="E16" s="14">
        <f t="shared" si="1"/>
        <v>0.66666666666666663</v>
      </c>
      <c r="F16" s="13">
        <f t="shared" si="2"/>
        <v>60</v>
      </c>
      <c r="G16" s="13">
        <v>25</v>
      </c>
      <c r="H16" s="12">
        <f t="shared" si="3"/>
        <v>35</v>
      </c>
      <c r="I16" s="11">
        <v>15</v>
      </c>
      <c r="J16" s="11"/>
      <c r="K16" s="11">
        <v>15</v>
      </c>
      <c r="L16" s="11"/>
      <c r="M16" s="11"/>
      <c r="N16" s="11"/>
      <c r="O16" s="11">
        <v>20</v>
      </c>
      <c r="P16" s="11"/>
      <c r="Q16" s="10" t="s">
        <v>12</v>
      </c>
      <c r="R16" s="9" t="s">
        <v>23</v>
      </c>
      <c r="S16" s="8" t="s">
        <v>268</v>
      </c>
      <c r="T16" s="7" t="s">
        <v>249</v>
      </c>
    </row>
    <row r="17" spans="1:20" s="18" customFormat="1" ht="24.95" customHeight="1" x14ac:dyDescent="0.25">
      <c r="A17" s="94">
        <v>7</v>
      </c>
      <c r="B17" s="95" t="s">
        <v>124</v>
      </c>
      <c r="C17" s="12">
        <v>4</v>
      </c>
      <c r="D17" s="15">
        <f t="shared" si="0"/>
        <v>0</v>
      </c>
      <c r="E17" s="14">
        <f t="shared" si="1"/>
        <v>2.8</v>
      </c>
      <c r="F17" s="13">
        <f t="shared" si="2"/>
        <v>100</v>
      </c>
      <c r="G17" s="13">
        <v>30</v>
      </c>
      <c r="H17" s="12">
        <f t="shared" si="3"/>
        <v>70</v>
      </c>
      <c r="I17" s="11">
        <v>20</v>
      </c>
      <c r="J17" s="11"/>
      <c r="K17" s="11"/>
      <c r="L17" s="11"/>
      <c r="M17" s="11"/>
      <c r="N17" s="11"/>
      <c r="O17" s="11">
        <v>50</v>
      </c>
      <c r="P17" s="11"/>
      <c r="Q17" s="10" t="s">
        <v>95</v>
      </c>
      <c r="R17" s="9" t="s">
        <v>2</v>
      </c>
      <c r="S17" s="8" t="s">
        <v>236</v>
      </c>
      <c r="T17" s="7" t="s">
        <v>285</v>
      </c>
    </row>
    <row r="18" spans="1:20" s="18" customFormat="1" ht="24.95" customHeight="1" x14ac:dyDescent="0.25">
      <c r="A18" s="94">
        <v>8</v>
      </c>
      <c r="B18" s="95" t="s">
        <v>160</v>
      </c>
      <c r="C18" s="12">
        <v>4</v>
      </c>
      <c r="D18" s="15">
        <f t="shared" si="0"/>
        <v>0</v>
      </c>
      <c r="E18" s="14">
        <f t="shared" si="1"/>
        <v>2.8</v>
      </c>
      <c r="F18" s="13">
        <f t="shared" si="2"/>
        <v>100</v>
      </c>
      <c r="G18" s="13">
        <v>30</v>
      </c>
      <c r="H18" s="12">
        <f t="shared" si="3"/>
        <v>70</v>
      </c>
      <c r="I18" s="11">
        <v>20</v>
      </c>
      <c r="J18" s="11"/>
      <c r="K18" s="11"/>
      <c r="L18" s="11"/>
      <c r="M18" s="11"/>
      <c r="N18" s="11"/>
      <c r="O18" s="11">
        <v>50</v>
      </c>
      <c r="P18" s="11"/>
      <c r="Q18" s="10" t="s">
        <v>95</v>
      </c>
      <c r="R18" s="9" t="s">
        <v>2</v>
      </c>
      <c r="S18" s="8" t="s">
        <v>234</v>
      </c>
      <c r="T18" s="7" t="s">
        <v>235</v>
      </c>
    </row>
    <row r="19" spans="1:20" ht="24.95" customHeight="1" thickBot="1" x14ac:dyDescent="0.3">
      <c r="A19" s="94">
        <v>9</v>
      </c>
      <c r="B19" s="95" t="s">
        <v>163</v>
      </c>
      <c r="C19" s="12">
        <v>2</v>
      </c>
      <c r="D19" s="15">
        <f t="shared" si="0"/>
        <v>0</v>
      </c>
      <c r="E19" s="14">
        <f t="shared" si="1"/>
        <v>1</v>
      </c>
      <c r="F19" s="13">
        <f t="shared" si="2"/>
        <v>60</v>
      </c>
      <c r="G19" s="13">
        <v>30</v>
      </c>
      <c r="H19" s="12">
        <f t="shared" si="3"/>
        <v>30</v>
      </c>
      <c r="I19" s="11"/>
      <c r="J19" s="11"/>
      <c r="K19" s="11"/>
      <c r="L19" s="11">
        <v>15</v>
      </c>
      <c r="M19" s="11"/>
      <c r="N19" s="11"/>
      <c r="O19" s="11">
        <v>15</v>
      </c>
      <c r="P19" s="11"/>
      <c r="Q19" s="10" t="s">
        <v>12</v>
      </c>
      <c r="R19" s="9" t="s">
        <v>2</v>
      </c>
      <c r="S19" s="8" t="s">
        <v>203</v>
      </c>
      <c r="T19" s="7" t="s">
        <v>254</v>
      </c>
    </row>
    <row r="20" spans="1:20" ht="26.85" customHeight="1" thickBot="1" x14ac:dyDescent="0.3">
      <c r="A20" s="137" t="s">
        <v>255</v>
      </c>
      <c r="B20" s="138"/>
      <c r="C20" s="42">
        <f>SUM(C11:C19)</f>
        <v>28</v>
      </c>
      <c r="D20" s="6">
        <f t="shared" ref="D20:P20" si="4">SUM(D11:D19)</f>
        <v>2.961904761904762</v>
      </c>
      <c r="E20" s="6">
        <f t="shared" si="4"/>
        <v>17.134942528735632</v>
      </c>
      <c r="F20" s="42">
        <f t="shared" si="4"/>
        <v>770</v>
      </c>
      <c r="G20" s="42">
        <f t="shared" si="4"/>
        <v>255</v>
      </c>
      <c r="H20" s="42">
        <f t="shared" si="4"/>
        <v>515</v>
      </c>
      <c r="I20" s="42">
        <f t="shared" si="4"/>
        <v>150</v>
      </c>
      <c r="J20" s="42">
        <f t="shared" si="4"/>
        <v>38</v>
      </c>
      <c r="K20" s="42">
        <f t="shared" si="4"/>
        <v>26</v>
      </c>
      <c r="L20" s="42">
        <f t="shared" si="4"/>
        <v>80</v>
      </c>
      <c r="M20" s="42">
        <f t="shared" si="4"/>
        <v>0</v>
      </c>
      <c r="N20" s="42">
        <f t="shared" si="4"/>
        <v>21</v>
      </c>
      <c r="O20" s="42">
        <f t="shared" si="4"/>
        <v>285</v>
      </c>
      <c r="P20" s="42">
        <f t="shared" si="4"/>
        <v>0</v>
      </c>
      <c r="Q20" s="5"/>
      <c r="R20" s="4"/>
      <c r="S20" s="3"/>
      <c r="T20" s="2"/>
    </row>
    <row r="21" spans="1:20" ht="24.95" customHeight="1" x14ac:dyDescent="0.25">
      <c r="A21" s="94">
        <v>1</v>
      </c>
      <c r="B21" s="95" t="s">
        <v>129</v>
      </c>
      <c r="C21" s="12">
        <v>7</v>
      </c>
      <c r="D21" s="15">
        <f t="shared" si="0"/>
        <v>0</v>
      </c>
      <c r="E21" s="14">
        <f t="shared" si="1"/>
        <v>3.5714285714285716</v>
      </c>
      <c r="F21" s="13">
        <f>G21+H21</f>
        <v>196</v>
      </c>
      <c r="G21" s="13">
        <v>96</v>
      </c>
      <c r="H21" s="12">
        <f>I21+L21+O21</f>
        <v>100</v>
      </c>
      <c r="I21" s="11"/>
      <c r="J21" s="11"/>
      <c r="K21" s="11"/>
      <c r="L21" s="11"/>
      <c r="M21" s="11"/>
      <c r="N21" s="11"/>
      <c r="O21" s="11">
        <v>100</v>
      </c>
      <c r="P21" s="11"/>
      <c r="Q21" s="10" t="s">
        <v>95</v>
      </c>
      <c r="R21" s="9" t="s">
        <v>2</v>
      </c>
      <c r="S21" s="8" t="s">
        <v>128</v>
      </c>
      <c r="T21" s="7" t="s">
        <v>253</v>
      </c>
    </row>
    <row r="22" spans="1:20" ht="24.95" customHeight="1" x14ac:dyDescent="0.25">
      <c r="A22" s="94">
        <v>2</v>
      </c>
      <c r="B22" s="95" t="s">
        <v>127</v>
      </c>
      <c r="C22" s="12">
        <v>4</v>
      </c>
      <c r="D22" s="15">
        <f t="shared" si="0"/>
        <v>0</v>
      </c>
      <c r="E22" s="14">
        <f t="shared" si="1"/>
        <v>3.2</v>
      </c>
      <c r="F22" s="13">
        <f t="shared" ref="F22:F28" si="5">G22+H22</f>
        <v>100</v>
      </c>
      <c r="G22" s="13">
        <v>20</v>
      </c>
      <c r="H22" s="12">
        <f t="shared" ref="H22:H28" si="6">I22+L22+O22</f>
        <v>80</v>
      </c>
      <c r="I22" s="11"/>
      <c r="J22" s="11"/>
      <c r="K22" s="11"/>
      <c r="L22" s="11"/>
      <c r="M22" s="11"/>
      <c r="N22" s="11"/>
      <c r="O22" s="11">
        <v>80</v>
      </c>
      <c r="P22" s="11"/>
      <c r="Q22" s="10" t="s">
        <v>95</v>
      </c>
      <c r="R22" s="9" t="s">
        <v>2</v>
      </c>
      <c r="S22" s="8" t="s">
        <v>126</v>
      </c>
      <c r="T22" s="7" t="s">
        <v>162</v>
      </c>
    </row>
    <row r="23" spans="1:20" ht="24.95" customHeight="1" x14ac:dyDescent="0.25">
      <c r="A23" s="94">
        <v>3</v>
      </c>
      <c r="B23" s="95" t="s">
        <v>124</v>
      </c>
      <c r="C23" s="12">
        <v>5</v>
      </c>
      <c r="D23" s="15">
        <f t="shared" si="0"/>
        <v>0</v>
      </c>
      <c r="E23" s="14">
        <f t="shared" si="1"/>
        <v>3.2</v>
      </c>
      <c r="F23" s="13">
        <f t="shared" si="5"/>
        <v>125</v>
      </c>
      <c r="G23" s="13">
        <v>45</v>
      </c>
      <c r="H23" s="12">
        <f t="shared" si="6"/>
        <v>80</v>
      </c>
      <c r="I23" s="11"/>
      <c r="J23" s="11"/>
      <c r="K23" s="11"/>
      <c r="L23" s="11">
        <v>20</v>
      </c>
      <c r="M23" s="11"/>
      <c r="N23" s="11"/>
      <c r="O23" s="11">
        <v>60</v>
      </c>
      <c r="P23" s="11"/>
      <c r="Q23" s="10" t="s">
        <v>95</v>
      </c>
      <c r="R23" s="9" t="s">
        <v>2</v>
      </c>
      <c r="S23" s="8" t="s">
        <v>236</v>
      </c>
      <c r="T23" s="7" t="s">
        <v>285</v>
      </c>
    </row>
    <row r="24" spans="1:20" ht="24.95" customHeight="1" x14ac:dyDescent="0.25">
      <c r="A24" s="94">
        <v>4</v>
      </c>
      <c r="B24" s="95" t="s">
        <v>160</v>
      </c>
      <c r="C24" s="12">
        <v>5</v>
      </c>
      <c r="D24" s="15">
        <f t="shared" si="0"/>
        <v>0</v>
      </c>
      <c r="E24" s="14">
        <f t="shared" si="1"/>
        <v>3.2</v>
      </c>
      <c r="F24" s="13">
        <f t="shared" si="5"/>
        <v>125</v>
      </c>
      <c r="G24" s="13">
        <v>45</v>
      </c>
      <c r="H24" s="12">
        <f t="shared" si="6"/>
        <v>80</v>
      </c>
      <c r="I24" s="11"/>
      <c r="J24" s="11"/>
      <c r="K24" s="11"/>
      <c r="L24" s="11">
        <v>20</v>
      </c>
      <c r="M24" s="11"/>
      <c r="N24" s="11"/>
      <c r="O24" s="11">
        <v>60</v>
      </c>
      <c r="P24" s="11"/>
      <c r="Q24" s="10" t="s">
        <v>95</v>
      </c>
      <c r="R24" s="9" t="s">
        <v>2</v>
      </c>
      <c r="S24" s="8" t="s">
        <v>234</v>
      </c>
      <c r="T24" s="7" t="s">
        <v>235</v>
      </c>
    </row>
    <row r="25" spans="1:20" ht="24.95" customHeight="1" x14ac:dyDescent="0.25">
      <c r="A25" s="94">
        <v>5</v>
      </c>
      <c r="B25" s="95" t="s">
        <v>125</v>
      </c>
      <c r="C25" s="12">
        <v>6</v>
      </c>
      <c r="D25" s="15">
        <f t="shared" si="0"/>
        <v>0</v>
      </c>
      <c r="E25" s="14">
        <f t="shared" si="1"/>
        <v>4.2307692307692308</v>
      </c>
      <c r="F25" s="13">
        <f t="shared" si="5"/>
        <v>156</v>
      </c>
      <c r="G25" s="13">
        <v>46</v>
      </c>
      <c r="H25" s="12">
        <f t="shared" si="6"/>
        <v>110</v>
      </c>
      <c r="I25" s="11">
        <v>20</v>
      </c>
      <c r="J25" s="11"/>
      <c r="K25" s="11"/>
      <c r="L25" s="11">
        <v>5</v>
      </c>
      <c r="M25" s="11"/>
      <c r="N25" s="11"/>
      <c r="O25" s="11">
        <v>85</v>
      </c>
      <c r="P25" s="11"/>
      <c r="Q25" s="10" t="s">
        <v>95</v>
      </c>
      <c r="R25" s="9" t="s">
        <v>23</v>
      </c>
      <c r="S25" s="8" t="s">
        <v>256</v>
      </c>
      <c r="T25" s="7" t="s">
        <v>257</v>
      </c>
    </row>
    <row r="26" spans="1:20" ht="24.95" customHeight="1" x14ac:dyDescent="0.25">
      <c r="A26" s="94">
        <v>6</v>
      </c>
      <c r="B26" s="16" t="s">
        <v>275</v>
      </c>
      <c r="C26" s="12">
        <v>4</v>
      </c>
      <c r="D26" s="15">
        <f t="shared" si="0"/>
        <v>0</v>
      </c>
      <c r="E26" s="14">
        <f t="shared" si="1"/>
        <v>2.4</v>
      </c>
      <c r="F26" s="13">
        <f t="shared" si="5"/>
        <v>100</v>
      </c>
      <c r="G26" s="13">
        <v>40</v>
      </c>
      <c r="H26" s="12">
        <f t="shared" si="6"/>
        <v>60</v>
      </c>
      <c r="I26" s="11">
        <v>10</v>
      </c>
      <c r="J26" s="11"/>
      <c r="K26" s="11"/>
      <c r="L26" s="11">
        <v>5</v>
      </c>
      <c r="M26" s="11"/>
      <c r="N26" s="11"/>
      <c r="O26" s="11">
        <v>45</v>
      </c>
      <c r="P26" s="11"/>
      <c r="Q26" s="10" t="s">
        <v>95</v>
      </c>
      <c r="R26" s="9" t="s">
        <v>2</v>
      </c>
      <c r="S26" s="8" t="s">
        <v>236</v>
      </c>
      <c r="T26" s="7" t="s">
        <v>258</v>
      </c>
    </row>
    <row r="27" spans="1:20" ht="24.95" customHeight="1" x14ac:dyDescent="0.25">
      <c r="A27" s="94">
        <v>7</v>
      </c>
      <c r="B27" s="95" t="s">
        <v>159</v>
      </c>
      <c r="C27" s="29">
        <v>3</v>
      </c>
      <c r="D27" s="15">
        <f t="shared" si="0"/>
        <v>0</v>
      </c>
      <c r="E27" s="14">
        <f t="shared" si="1"/>
        <v>2.3333333333333335</v>
      </c>
      <c r="F27" s="13">
        <f t="shared" si="5"/>
        <v>90</v>
      </c>
      <c r="G27" s="13">
        <v>20</v>
      </c>
      <c r="H27" s="12">
        <f t="shared" si="6"/>
        <v>70</v>
      </c>
      <c r="I27" s="11">
        <v>15</v>
      </c>
      <c r="J27" s="11"/>
      <c r="K27" s="11"/>
      <c r="L27" s="11"/>
      <c r="M27" s="11"/>
      <c r="N27" s="11"/>
      <c r="O27" s="11">
        <v>55</v>
      </c>
      <c r="P27" s="11"/>
      <c r="Q27" s="10" t="s">
        <v>95</v>
      </c>
      <c r="R27" s="9" t="s">
        <v>2</v>
      </c>
      <c r="S27" s="8" t="s">
        <v>190</v>
      </c>
      <c r="T27" s="7" t="s">
        <v>259</v>
      </c>
    </row>
    <row r="28" spans="1:20" ht="24.95" customHeight="1" thickBot="1" x14ac:dyDescent="0.3">
      <c r="A28" s="94">
        <v>8</v>
      </c>
      <c r="B28" s="95" t="s">
        <v>8</v>
      </c>
      <c r="C28" s="12">
        <v>4</v>
      </c>
      <c r="D28" s="15">
        <f t="shared" si="0"/>
        <v>0</v>
      </c>
      <c r="E28" s="14">
        <f t="shared" si="1"/>
        <v>4</v>
      </c>
      <c r="F28" s="13">
        <f t="shared" si="5"/>
        <v>120</v>
      </c>
      <c r="G28" s="13">
        <v>0</v>
      </c>
      <c r="H28" s="12">
        <f t="shared" si="6"/>
        <v>120</v>
      </c>
      <c r="I28" s="11"/>
      <c r="J28" s="11"/>
      <c r="K28" s="11"/>
      <c r="L28" s="11"/>
      <c r="M28" s="11"/>
      <c r="N28" s="11"/>
      <c r="O28" s="11">
        <v>120</v>
      </c>
      <c r="P28" s="11"/>
      <c r="Q28" s="10"/>
      <c r="R28" s="9" t="s">
        <v>2</v>
      </c>
      <c r="S28" s="8"/>
      <c r="T28" s="7" t="s">
        <v>171</v>
      </c>
    </row>
    <row r="29" spans="1:20" ht="24.95" customHeight="1" thickBot="1" x14ac:dyDescent="0.3">
      <c r="A29" s="137" t="s">
        <v>260</v>
      </c>
      <c r="B29" s="138"/>
      <c r="C29" s="42">
        <f>SUM(C21:C28)</f>
        <v>38</v>
      </c>
      <c r="D29" s="6">
        <f t="shared" ref="D29:P29" si="7">SUM(D21:D28)</f>
        <v>0</v>
      </c>
      <c r="E29" s="6">
        <f t="shared" si="7"/>
        <v>26.135531135531131</v>
      </c>
      <c r="F29" s="42">
        <f t="shared" si="7"/>
        <v>1012</v>
      </c>
      <c r="G29" s="42">
        <f t="shared" si="7"/>
        <v>312</v>
      </c>
      <c r="H29" s="42">
        <f t="shared" si="7"/>
        <v>700</v>
      </c>
      <c r="I29" s="42">
        <f t="shared" si="7"/>
        <v>45</v>
      </c>
      <c r="J29" s="42">
        <f t="shared" si="7"/>
        <v>0</v>
      </c>
      <c r="K29" s="42">
        <f t="shared" si="7"/>
        <v>0</v>
      </c>
      <c r="L29" s="42">
        <f t="shared" si="7"/>
        <v>50</v>
      </c>
      <c r="M29" s="42">
        <f t="shared" si="7"/>
        <v>0</v>
      </c>
      <c r="N29" s="42">
        <f t="shared" si="7"/>
        <v>0</v>
      </c>
      <c r="O29" s="42">
        <f t="shared" si="7"/>
        <v>605</v>
      </c>
      <c r="P29" s="42">
        <f t="shared" si="7"/>
        <v>0</v>
      </c>
      <c r="Q29" s="5"/>
      <c r="R29" s="4"/>
      <c r="S29" s="3"/>
      <c r="T29" s="2"/>
    </row>
    <row r="30" spans="1:20" ht="24.95" customHeight="1" thickBot="1" x14ac:dyDescent="0.3">
      <c r="A30" s="137" t="s">
        <v>158</v>
      </c>
      <c r="B30" s="138"/>
      <c r="C30" s="42">
        <f>C20+C29</f>
        <v>66</v>
      </c>
      <c r="D30" s="6">
        <f t="shared" ref="D30:P30" si="8">D20+D29</f>
        <v>2.961904761904762</v>
      </c>
      <c r="E30" s="6">
        <f t="shared" si="8"/>
        <v>43.27047366426676</v>
      </c>
      <c r="F30" s="42">
        <f t="shared" si="8"/>
        <v>1782</v>
      </c>
      <c r="G30" s="42">
        <f t="shared" si="8"/>
        <v>567</v>
      </c>
      <c r="H30" s="42">
        <f t="shared" si="8"/>
        <v>1215</v>
      </c>
      <c r="I30" s="42">
        <f t="shared" si="8"/>
        <v>195</v>
      </c>
      <c r="J30" s="42">
        <f t="shared" si="8"/>
        <v>38</v>
      </c>
      <c r="K30" s="42">
        <f t="shared" si="8"/>
        <v>26</v>
      </c>
      <c r="L30" s="42">
        <f t="shared" si="8"/>
        <v>130</v>
      </c>
      <c r="M30" s="42">
        <f t="shared" si="8"/>
        <v>0</v>
      </c>
      <c r="N30" s="42">
        <f t="shared" si="8"/>
        <v>21</v>
      </c>
      <c r="O30" s="42">
        <f t="shared" si="8"/>
        <v>890</v>
      </c>
      <c r="P30" s="42">
        <f t="shared" si="8"/>
        <v>0</v>
      </c>
      <c r="Q30" s="5"/>
      <c r="R30" s="4"/>
      <c r="S30" s="3"/>
      <c r="T30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0:B30"/>
    <mergeCell ref="Q9:Q10"/>
    <mergeCell ref="R9:R10"/>
    <mergeCell ref="S9:S10"/>
    <mergeCell ref="T9:T10"/>
    <mergeCell ref="A20:B20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workbookViewId="0">
      <selection activeCell="W8" sqref="W8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9" t="s">
        <v>183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1"/>
    </row>
    <row r="2" spans="1:20" ht="30.75" customHeight="1" x14ac:dyDescent="0.3">
      <c r="A2" s="142" t="s">
        <v>88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4"/>
    </row>
    <row r="3" spans="1:20" ht="30" customHeight="1" thickBot="1" x14ac:dyDescent="0.35">
      <c r="A3" s="156" t="s">
        <v>87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8"/>
    </row>
    <row r="4" spans="1:20" ht="30.75" customHeight="1" x14ac:dyDescent="0.25">
      <c r="A4" s="159" t="s">
        <v>178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 t="s">
        <v>177</v>
      </c>
      <c r="M4" s="160"/>
      <c r="N4" s="160"/>
      <c r="O4" s="160"/>
      <c r="P4" s="160"/>
      <c r="Q4" s="160"/>
      <c r="R4" s="183" t="s">
        <v>182</v>
      </c>
      <c r="S4" s="184"/>
      <c r="T4" s="185"/>
    </row>
    <row r="5" spans="1:20" ht="30" customHeight="1" thickBot="1" x14ac:dyDescent="0.3">
      <c r="A5" s="145" t="s">
        <v>84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 t="s">
        <v>287</v>
      </c>
      <c r="M5" s="146"/>
      <c r="N5" s="146"/>
      <c r="O5" s="146"/>
      <c r="P5" s="146"/>
      <c r="Q5" s="146"/>
      <c r="R5" s="165" t="s">
        <v>83</v>
      </c>
      <c r="S5" s="166"/>
      <c r="T5" s="167"/>
    </row>
    <row r="6" spans="1:20" ht="15.75" customHeight="1" x14ac:dyDescent="0.25">
      <c r="A6" s="150" t="s">
        <v>82</v>
      </c>
      <c r="B6" s="153" t="s">
        <v>81</v>
      </c>
      <c r="C6" s="131" t="s">
        <v>74</v>
      </c>
      <c r="D6" s="132"/>
      <c r="E6" s="133"/>
      <c r="F6" s="106" t="s">
        <v>80</v>
      </c>
      <c r="G6" s="106" t="s">
        <v>79</v>
      </c>
      <c r="H6" s="128" t="s">
        <v>78</v>
      </c>
      <c r="I6" s="129"/>
      <c r="J6" s="129"/>
      <c r="K6" s="129"/>
      <c r="L6" s="129"/>
      <c r="M6" s="129"/>
      <c r="N6" s="129"/>
      <c r="O6" s="129"/>
      <c r="P6" s="129"/>
      <c r="Q6" s="130"/>
      <c r="R6" s="109" t="s">
        <v>77</v>
      </c>
      <c r="S6" s="168" t="s">
        <v>76</v>
      </c>
      <c r="T6" s="171" t="s">
        <v>75</v>
      </c>
    </row>
    <row r="7" spans="1:20" ht="36" customHeight="1" x14ac:dyDescent="0.25">
      <c r="A7" s="151"/>
      <c r="B7" s="154"/>
      <c r="C7" s="134" t="s">
        <v>74</v>
      </c>
      <c r="D7" s="126" t="s">
        <v>73</v>
      </c>
      <c r="E7" s="124" t="s">
        <v>72</v>
      </c>
      <c r="F7" s="107"/>
      <c r="G7" s="107"/>
      <c r="H7" s="161" t="s">
        <v>71</v>
      </c>
      <c r="I7" s="136" t="s">
        <v>70</v>
      </c>
      <c r="J7" s="136"/>
      <c r="K7" s="136"/>
      <c r="L7" s="174" t="s">
        <v>69</v>
      </c>
      <c r="M7" s="175"/>
      <c r="N7" s="176"/>
      <c r="O7" s="181" t="s">
        <v>68</v>
      </c>
      <c r="P7" s="181"/>
      <c r="Q7" s="182"/>
      <c r="R7" s="110"/>
      <c r="S7" s="169"/>
      <c r="T7" s="172"/>
    </row>
    <row r="8" spans="1:20" s="18" customFormat="1" ht="42" customHeight="1" thickBot="1" x14ac:dyDescent="0.3">
      <c r="A8" s="152"/>
      <c r="B8" s="155"/>
      <c r="C8" s="135"/>
      <c r="D8" s="127"/>
      <c r="E8" s="125"/>
      <c r="F8" s="108"/>
      <c r="G8" s="108"/>
      <c r="H8" s="162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11"/>
      <c r="S8" s="170"/>
      <c r="T8" s="173"/>
    </row>
    <row r="9" spans="1:20" s="23" customFormat="1" ht="15" customHeight="1" x14ac:dyDescent="0.25">
      <c r="A9" s="114">
        <v>1</v>
      </c>
      <c r="B9" s="116">
        <v>2</v>
      </c>
      <c r="C9" s="118">
        <v>3</v>
      </c>
      <c r="D9" s="37">
        <v>4</v>
      </c>
      <c r="E9" s="24">
        <v>5</v>
      </c>
      <c r="F9" s="36">
        <v>6</v>
      </c>
      <c r="G9" s="120">
        <v>7</v>
      </c>
      <c r="H9" s="35">
        <v>8</v>
      </c>
      <c r="I9" s="122">
        <v>9</v>
      </c>
      <c r="J9" s="112">
        <v>10</v>
      </c>
      <c r="K9" s="122">
        <v>11</v>
      </c>
      <c r="L9" s="122">
        <v>12</v>
      </c>
      <c r="M9" s="112">
        <v>13</v>
      </c>
      <c r="N9" s="122">
        <v>14</v>
      </c>
      <c r="O9" s="122">
        <v>15</v>
      </c>
      <c r="P9" s="122">
        <v>16</v>
      </c>
      <c r="Q9" s="163">
        <v>17</v>
      </c>
      <c r="R9" s="177">
        <v>18</v>
      </c>
      <c r="S9" s="179">
        <v>19</v>
      </c>
      <c r="T9" s="163">
        <v>20</v>
      </c>
    </row>
    <row r="10" spans="1:20" s="18" customFormat="1" ht="43.5" customHeight="1" thickBot="1" x14ac:dyDescent="0.3">
      <c r="A10" s="115"/>
      <c r="B10" s="117"/>
      <c r="C10" s="119"/>
      <c r="D10" s="22" t="s">
        <v>60</v>
      </c>
      <c r="E10" s="21" t="s">
        <v>59</v>
      </c>
      <c r="F10" s="20" t="s">
        <v>58</v>
      </c>
      <c r="G10" s="121"/>
      <c r="H10" s="19" t="s">
        <v>57</v>
      </c>
      <c r="I10" s="123"/>
      <c r="J10" s="113"/>
      <c r="K10" s="123"/>
      <c r="L10" s="123"/>
      <c r="M10" s="113"/>
      <c r="N10" s="123"/>
      <c r="O10" s="123"/>
      <c r="P10" s="123"/>
      <c r="Q10" s="164"/>
      <c r="R10" s="178"/>
      <c r="S10" s="180"/>
      <c r="T10" s="164"/>
    </row>
    <row r="11" spans="1:20" s="18" customFormat="1" ht="24.95" customHeight="1" x14ac:dyDescent="0.25">
      <c r="A11" s="17">
        <v>1</v>
      </c>
      <c r="B11" s="95" t="s">
        <v>129</v>
      </c>
      <c r="C11" s="12">
        <v>5</v>
      </c>
      <c r="D11" s="15">
        <f>(J11+K11+M11+N11)*C11/F11</f>
        <v>0.8</v>
      </c>
      <c r="E11" s="14">
        <f>((I11-K11)+(L11-N11)+O11)*C11/F11</f>
        <v>2.8</v>
      </c>
      <c r="F11" s="13">
        <f>G11+H11</f>
        <v>125</v>
      </c>
      <c r="G11" s="13">
        <v>55</v>
      </c>
      <c r="H11" s="12">
        <f>I11+L11+O11</f>
        <v>70</v>
      </c>
      <c r="I11" s="11"/>
      <c r="J11" s="11"/>
      <c r="K11" s="11"/>
      <c r="L11" s="11">
        <v>20</v>
      </c>
      <c r="M11" s="11">
        <v>20</v>
      </c>
      <c r="N11" s="11"/>
      <c r="O11" s="11">
        <v>50</v>
      </c>
      <c r="P11" s="11"/>
      <c r="Q11" s="10" t="s">
        <v>180</v>
      </c>
      <c r="R11" s="9" t="s">
        <v>23</v>
      </c>
      <c r="S11" s="8" t="s">
        <v>128</v>
      </c>
      <c r="T11" s="7" t="s">
        <v>261</v>
      </c>
    </row>
    <row r="12" spans="1:20" s="18" customFormat="1" ht="24.95" customHeight="1" x14ac:dyDescent="0.25">
      <c r="A12" s="17">
        <v>2</v>
      </c>
      <c r="B12" s="16" t="s">
        <v>275</v>
      </c>
      <c r="C12" s="12">
        <v>3</v>
      </c>
      <c r="D12" s="15">
        <f t="shared" ref="D12:D28" si="0">(J12+K12+M12+N12)*C12/F12</f>
        <v>0</v>
      </c>
      <c r="E12" s="14">
        <f t="shared" ref="E12:E28" si="1">((I12-K12)+(L12-N12)+O12)*C12/F12</f>
        <v>1.5</v>
      </c>
      <c r="F12" s="13">
        <f t="shared" ref="F12:F17" si="2">G12+H12</f>
        <v>90</v>
      </c>
      <c r="G12" s="13">
        <v>45</v>
      </c>
      <c r="H12" s="12">
        <f t="shared" ref="H12:H17" si="3">I12+L12+O12</f>
        <v>45</v>
      </c>
      <c r="I12" s="11"/>
      <c r="J12" s="11"/>
      <c r="K12" s="11"/>
      <c r="L12" s="11">
        <v>5</v>
      </c>
      <c r="M12" s="11"/>
      <c r="N12" s="11"/>
      <c r="O12" s="11">
        <v>40</v>
      </c>
      <c r="P12" s="11"/>
      <c r="Q12" s="10" t="s">
        <v>180</v>
      </c>
      <c r="R12" s="9" t="s">
        <v>23</v>
      </c>
      <c r="S12" s="8" t="s">
        <v>236</v>
      </c>
      <c r="T12" s="7" t="s">
        <v>278</v>
      </c>
    </row>
    <row r="13" spans="1:20" s="18" customFormat="1" ht="24.95" customHeight="1" x14ac:dyDescent="0.25">
      <c r="A13" s="17">
        <v>3</v>
      </c>
      <c r="B13" s="95" t="s">
        <v>124</v>
      </c>
      <c r="C13" s="12">
        <v>4</v>
      </c>
      <c r="D13" s="15">
        <f t="shared" si="0"/>
        <v>0</v>
      </c>
      <c r="E13" s="14">
        <f t="shared" si="1"/>
        <v>2.4</v>
      </c>
      <c r="F13" s="13">
        <f t="shared" si="2"/>
        <v>100</v>
      </c>
      <c r="G13" s="13">
        <v>40</v>
      </c>
      <c r="H13" s="12">
        <f t="shared" si="3"/>
        <v>60</v>
      </c>
      <c r="I13" s="11"/>
      <c r="J13" s="11"/>
      <c r="K13" s="11"/>
      <c r="L13" s="11">
        <v>14</v>
      </c>
      <c r="M13" s="11"/>
      <c r="N13" s="11"/>
      <c r="O13" s="11">
        <v>46</v>
      </c>
      <c r="P13" s="11"/>
      <c r="Q13" s="10" t="s">
        <v>180</v>
      </c>
      <c r="R13" s="9" t="s">
        <v>23</v>
      </c>
      <c r="S13" s="8" t="s">
        <v>236</v>
      </c>
      <c r="T13" s="7" t="s">
        <v>262</v>
      </c>
    </row>
    <row r="14" spans="1:20" s="18" customFormat="1" ht="24.95" customHeight="1" x14ac:dyDescent="0.25">
      <c r="A14" s="17">
        <v>4</v>
      </c>
      <c r="B14" s="95" t="s">
        <v>175</v>
      </c>
      <c r="C14" s="12">
        <v>4</v>
      </c>
      <c r="D14" s="15">
        <f t="shared" si="0"/>
        <v>0</v>
      </c>
      <c r="E14" s="14">
        <f t="shared" si="1"/>
        <v>2.1428571428571428</v>
      </c>
      <c r="F14" s="13">
        <f t="shared" si="2"/>
        <v>112</v>
      </c>
      <c r="G14" s="13">
        <v>52</v>
      </c>
      <c r="H14" s="12">
        <f t="shared" si="3"/>
        <v>60</v>
      </c>
      <c r="I14" s="11"/>
      <c r="J14" s="11"/>
      <c r="K14" s="11"/>
      <c r="L14" s="11">
        <v>5</v>
      </c>
      <c r="M14" s="11"/>
      <c r="N14" s="11"/>
      <c r="O14" s="11">
        <v>55</v>
      </c>
      <c r="P14" s="11"/>
      <c r="Q14" s="10" t="s">
        <v>180</v>
      </c>
      <c r="R14" s="9" t="s">
        <v>23</v>
      </c>
      <c r="S14" s="8" t="s">
        <v>174</v>
      </c>
      <c r="T14" s="7" t="s">
        <v>173</v>
      </c>
    </row>
    <row r="15" spans="1:20" s="18" customFormat="1" ht="24.95" customHeight="1" x14ac:dyDescent="0.25">
      <c r="A15" s="17">
        <v>5</v>
      </c>
      <c r="B15" s="95" t="s">
        <v>160</v>
      </c>
      <c r="C15" s="12">
        <v>5</v>
      </c>
      <c r="D15" s="15">
        <f t="shared" si="0"/>
        <v>0</v>
      </c>
      <c r="E15" s="14">
        <f t="shared" si="1"/>
        <v>2.8</v>
      </c>
      <c r="F15" s="13">
        <f t="shared" si="2"/>
        <v>125</v>
      </c>
      <c r="G15" s="13">
        <v>55</v>
      </c>
      <c r="H15" s="12">
        <f t="shared" si="3"/>
        <v>70</v>
      </c>
      <c r="I15" s="11"/>
      <c r="J15" s="11"/>
      <c r="K15" s="11"/>
      <c r="L15" s="11">
        <v>20</v>
      </c>
      <c r="M15" s="11"/>
      <c r="N15" s="11"/>
      <c r="O15" s="11">
        <v>50</v>
      </c>
      <c r="P15" s="11"/>
      <c r="Q15" s="10" t="s">
        <v>180</v>
      </c>
      <c r="R15" s="9" t="s">
        <v>23</v>
      </c>
      <c r="S15" s="8" t="s">
        <v>263</v>
      </c>
      <c r="T15" s="7" t="s">
        <v>235</v>
      </c>
    </row>
    <row r="16" spans="1:20" s="18" customFormat="1" ht="24.95" customHeight="1" x14ac:dyDescent="0.25">
      <c r="A16" s="17">
        <v>6</v>
      </c>
      <c r="B16" s="95" t="s">
        <v>127</v>
      </c>
      <c r="C16" s="12">
        <v>6</v>
      </c>
      <c r="D16" s="15">
        <f t="shared" si="0"/>
        <v>0</v>
      </c>
      <c r="E16" s="14">
        <f t="shared" si="1"/>
        <v>3.8461538461538463</v>
      </c>
      <c r="F16" s="13">
        <f t="shared" si="2"/>
        <v>156</v>
      </c>
      <c r="G16" s="13">
        <v>56</v>
      </c>
      <c r="H16" s="12">
        <f t="shared" si="3"/>
        <v>100</v>
      </c>
      <c r="I16" s="11"/>
      <c r="J16" s="11"/>
      <c r="K16" s="11"/>
      <c r="L16" s="11">
        <v>15</v>
      </c>
      <c r="M16" s="11"/>
      <c r="N16" s="11"/>
      <c r="O16" s="11">
        <v>85</v>
      </c>
      <c r="P16" s="11"/>
      <c r="Q16" s="10" t="s">
        <v>180</v>
      </c>
      <c r="R16" s="9" t="s">
        <v>23</v>
      </c>
      <c r="S16" s="8" t="s">
        <v>126</v>
      </c>
      <c r="T16" s="7" t="s">
        <v>176</v>
      </c>
    </row>
    <row r="17" spans="1:20" ht="24.95" customHeight="1" thickBot="1" x14ac:dyDescent="0.3">
      <c r="A17" s="17">
        <v>7</v>
      </c>
      <c r="B17" s="16" t="s">
        <v>195</v>
      </c>
      <c r="C17" s="12">
        <v>5</v>
      </c>
      <c r="D17" s="15">
        <f t="shared" si="0"/>
        <v>0</v>
      </c>
      <c r="E17" s="14">
        <f t="shared" si="1"/>
        <v>3.4615384615384617</v>
      </c>
      <c r="F17" s="13">
        <f t="shared" si="2"/>
        <v>130</v>
      </c>
      <c r="G17" s="13">
        <v>40</v>
      </c>
      <c r="H17" s="12">
        <f t="shared" si="3"/>
        <v>90</v>
      </c>
      <c r="I17" s="11"/>
      <c r="J17" s="11"/>
      <c r="K17" s="11"/>
      <c r="L17" s="11">
        <v>22</v>
      </c>
      <c r="M17" s="11"/>
      <c r="N17" s="11"/>
      <c r="O17" s="11">
        <v>68</v>
      </c>
      <c r="P17" s="11"/>
      <c r="Q17" s="10" t="s">
        <v>180</v>
      </c>
      <c r="R17" s="9" t="s">
        <v>23</v>
      </c>
      <c r="S17" s="8" t="s">
        <v>190</v>
      </c>
      <c r="T17" s="7" t="s">
        <v>264</v>
      </c>
    </row>
    <row r="18" spans="1:20" ht="26.85" customHeight="1" thickBot="1" x14ac:dyDescent="0.3">
      <c r="A18" s="137" t="s">
        <v>265</v>
      </c>
      <c r="B18" s="138"/>
      <c r="C18" s="42">
        <f t="shared" ref="C18:P18" si="4">SUM(C11:C17)</f>
        <v>32</v>
      </c>
      <c r="D18" s="6">
        <f t="shared" si="4"/>
        <v>0.8</v>
      </c>
      <c r="E18" s="6">
        <f t="shared" si="4"/>
        <v>18.950549450549453</v>
      </c>
      <c r="F18" s="42">
        <f t="shared" si="4"/>
        <v>838</v>
      </c>
      <c r="G18" s="42">
        <f t="shared" si="4"/>
        <v>343</v>
      </c>
      <c r="H18" s="42">
        <f t="shared" si="4"/>
        <v>495</v>
      </c>
      <c r="I18" s="42">
        <f t="shared" si="4"/>
        <v>0</v>
      </c>
      <c r="J18" s="42">
        <f t="shared" si="4"/>
        <v>0</v>
      </c>
      <c r="K18" s="42">
        <f t="shared" si="4"/>
        <v>0</v>
      </c>
      <c r="L18" s="42">
        <f t="shared" si="4"/>
        <v>101</v>
      </c>
      <c r="M18" s="42">
        <f t="shared" si="4"/>
        <v>20</v>
      </c>
      <c r="N18" s="42">
        <f t="shared" si="4"/>
        <v>0</v>
      </c>
      <c r="O18" s="42">
        <f t="shared" si="4"/>
        <v>394</v>
      </c>
      <c r="P18" s="42">
        <f t="shared" si="4"/>
        <v>0</v>
      </c>
      <c r="Q18" s="5"/>
      <c r="R18" s="4"/>
      <c r="S18" s="3"/>
      <c r="T18" s="2"/>
    </row>
    <row r="19" spans="1:20" ht="24.95" customHeight="1" x14ac:dyDescent="0.25">
      <c r="A19" s="17">
        <v>1</v>
      </c>
      <c r="B19" s="95" t="s">
        <v>129</v>
      </c>
      <c r="C19" s="12">
        <v>5</v>
      </c>
      <c r="D19" s="15">
        <f t="shared" si="0"/>
        <v>0</v>
      </c>
      <c r="E19" s="14">
        <f t="shared" si="1"/>
        <v>2.8</v>
      </c>
      <c r="F19" s="13">
        <f t="shared" ref="F19:F28" si="5">G19+H19</f>
        <v>125</v>
      </c>
      <c r="G19" s="13">
        <v>55</v>
      </c>
      <c r="H19" s="12">
        <f t="shared" ref="H19:H28" si="6">I19+L19+O19</f>
        <v>70</v>
      </c>
      <c r="I19" s="11"/>
      <c r="J19" s="11"/>
      <c r="K19" s="11"/>
      <c r="L19" s="11"/>
      <c r="M19" s="11"/>
      <c r="N19" s="11"/>
      <c r="O19" s="11">
        <v>70</v>
      </c>
      <c r="P19" s="11"/>
      <c r="Q19" s="10" t="s">
        <v>180</v>
      </c>
      <c r="R19" s="9" t="s">
        <v>23</v>
      </c>
      <c r="S19" s="8" t="s">
        <v>128</v>
      </c>
      <c r="T19" s="7" t="s">
        <v>266</v>
      </c>
    </row>
    <row r="20" spans="1:20" ht="24.95" customHeight="1" x14ac:dyDescent="0.25">
      <c r="A20" s="17">
        <v>2</v>
      </c>
      <c r="B20" s="16" t="s">
        <v>279</v>
      </c>
      <c r="C20" s="12">
        <v>4</v>
      </c>
      <c r="D20" s="15">
        <f t="shared" si="0"/>
        <v>0</v>
      </c>
      <c r="E20" s="14">
        <f t="shared" si="1"/>
        <v>2</v>
      </c>
      <c r="F20" s="13">
        <f t="shared" si="5"/>
        <v>100</v>
      </c>
      <c r="G20" s="13">
        <v>50</v>
      </c>
      <c r="H20" s="12">
        <f t="shared" si="6"/>
        <v>50</v>
      </c>
      <c r="I20" s="11"/>
      <c r="J20" s="11"/>
      <c r="K20" s="11"/>
      <c r="L20" s="11">
        <v>5</v>
      </c>
      <c r="M20" s="11"/>
      <c r="N20" s="11"/>
      <c r="O20" s="11">
        <v>45</v>
      </c>
      <c r="P20" s="11"/>
      <c r="Q20" s="10" t="s">
        <v>180</v>
      </c>
      <c r="R20" s="9" t="s">
        <v>23</v>
      </c>
      <c r="S20" s="8" t="s">
        <v>236</v>
      </c>
      <c r="T20" s="7" t="s">
        <v>278</v>
      </c>
    </row>
    <row r="21" spans="1:20" ht="24.95" customHeight="1" x14ac:dyDescent="0.25">
      <c r="A21" s="17">
        <v>3</v>
      </c>
      <c r="B21" s="95" t="s">
        <v>124</v>
      </c>
      <c r="C21" s="12">
        <v>3</v>
      </c>
      <c r="D21" s="15">
        <f t="shared" si="0"/>
        <v>0</v>
      </c>
      <c r="E21" s="14">
        <f t="shared" si="1"/>
        <v>2</v>
      </c>
      <c r="F21" s="13">
        <f t="shared" si="5"/>
        <v>75</v>
      </c>
      <c r="G21" s="13">
        <v>25</v>
      </c>
      <c r="H21" s="12">
        <f t="shared" si="6"/>
        <v>50</v>
      </c>
      <c r="I21" s="11"/>
      <c r="J21" s="11"/>
      <c r="K21" s="11"/>
      <c r="L21" s="11"/>
      <c r="M21" s="11"/>
      <c r="N21" s="11"/>
      <c r="O21" s="11">
        <v>50</v>
      </c>
      <c r="P21" s="11"/>
      <c r="Q21" s="10" t="s">
        <v>180</v>
      </c>
      <c r="R21" s="9" t="s">
        <v>23</v>
      </c>
      <c r="S21" s="8" t="s">
        <v>236</v>
      </c>
      <c r="T21" s="7" t="s">
        <v>262</v>
      </c>
    </row>
    <row r="22" spans="1:20" ht="24.95" customHeight="1" x14ac:dyDescent="0.25">
      <c r="A22" s="17">
        <v>4</v>
      </c>
      <c r="B22" s="95" t="s">
        <v>195</v>
      </c>
      <c r="C22" s="12">
        <v>3</v>
      </c>
      <c r="D22" s="15">
        <f t="shared" si="0"/>
        <v>0</v>
      </c>
      <c r="E22" s="14">
        <f t="shared" si="1"/>
        <v>1.6666666666666667</v>
      </c>
      <c r="F22" s="13">
        <f t="shared" si="5"/>
        <v>90</v>
      </c>
      <c r="G22" s="13">
        <v>40</v>
      </c>
      <c r="H22" s="12">
        <f t="shared" si="6"/>
        <v>50</v>
      </c>
      <c r="I22" s="11"/>
      <c r="J22" s="11"/>
      <c r="K22" s="11"/>
      <c r="L22" s="11"/>
      <c r="M22" s="11"/>
      <c r="N22" s="11"/>
      <c r="O22" s="11">
        <v>50</v>
      </c>
      <c r="P22" s="11"/>
      <c r="Q22" s="10" t="s">
        <v>180</v>
      </c>
      <c r="R22" s="9" t="s">
        <v>23</v>
      </c>
      <c r="S22" s="8" t="s">
        <v>174</v>
      </c>
      <c r="T22" s="7" t="s">
        <v>173</v>
      </c>
    </row>
    <row r="23" spans="1:20" ht="24.95" customHeight="1" x14ac:dyDescent="0.25">
      <c r="A23" s="17">
        <v>5</v>
      </c>
      <c r="B23" s="95" t="s">
        <v>160</v>
      </c>
      <c r="C23" s="12">
        <v>5</v>
      </c>
      <c r="D23" s="15">
        <f t="shared" si="0"/>
        <v>0</v>
      </c>
      <c r="E23" s="14">
        <f t="shared" si="1"/>
        <v>2.8</v>
      </c>
      <c r="F23" s="13">
        <f t="shared" si="5"/>
        <v>125</v>
      </c>
      <c r="G23" s="13">
        <v>55</v>
      </c>
      <c r="H23" s="12">
        <f t="shared" si="6"/>
        <v>70</v>
      </c>
      <c r="I23" s="11"/>
      <c r="J23" s="11"/>
      <c r="K23" s="11"/>
      <c r="L23" s="11"/>
      <c r="M23" s="11"/>
      <c r="N23" s="11"/>
      <c r="O23" s="11">
        <v>70</v>
      </c>
      <c r="P23" s="11"/>
      <c r="Q23" s="10" t="s">
        <v>180</v>
      </c>
      <c r="R23" s="9" t="s">
        <v>23</v>
      </c>
      <c r="S23" s="8" t="s">
        <v>263</v>
      </c>
      <c r="T23" s="7" t="s">
        <v>235</v>
      </c>
    </row>
    <row r="24" spans="1:20" ht="24.95" customHeight="1" x14ac:dyDescent="0.25">
      <c r="A24" s="17">
        <v>6</v>
      </c>
      <c r="B24" s="95" t="s">
        <v>172</v>
      </c>
      <c r="C24" s="12">
        <v>3</v>
      </c>
      <c r="D24" s="15">
        <f t="shared" si="0"/>
        <v>0</v>
      </c>
      <c r="E24" s="14">
        <f t="shared" si="1"/>
        <v>1.6666666666666667</v>
      </c>
      <c r="F24" s="13">
        <f t="shared" si="5"/>
        <v>81</v>
      </c>
      <c r="G24" s="13">
        <v>36</v>
      </c>
      <c r="H24" s="12">
        <f t="shared" si="6"/>
        <v>45</v>
      </c>
      <c r="I24" s="11"/>
      <c r="J24" s="11"/>
      <c r="K24" s="11"/>
      <c r="L24" s="11">
        <v>6</v>
      </c>
      <c r="M24" s="11"/>
      <c r="N24" s="11"/>
      <c r="O24" s="11">
        <v>39</v>
      </c>
      <c r="P24" s="11"/>
      <c r="Q24" s="10" t="s">
        <v>180</v>
      </c>
      <c r="R24" s="9" t="s">
        <v>2</v>
      </c>
      <c r="S24" s="8" t="s">
        <v>267</v>
      </c>
      <c r="T24" s="7" t="s">
        <v>235</v>
      </c>
    </row>
    <row r="25" spans="1:20" ht="24.95" customHeight="1" x14ac:dyDescent="0.25">
      <c r="A25" s="17">
        <v>7</v>
      </c>
      <c r="B25" s="95" t="s">
        <v>197</v>
      </c>
      <c r="C25" s="12">
        <v>2</v>
      </c>
      <c r="D25" s="15">
        <f t="shared" si="0"/>
        <v>0</v>
      </c>
      <c r="E25" s="14">
        <f t="shared" si="1"/>
        <v>1.3333333333333333</v>
      </c>
      <c r="F25" s="13">
        <f t="shared" si="5"/>
        <v>60</v>
      </c>
      <c r="G25" s="13">
        <v>20</v>
      </c>
      <c r="H25" s="12">
        <f t="shared" si="6"/>
        <v>40</v>
      </c>
      <c r="I25" s="11"/>
      <c r="J25" s="11"/>
      <c r="K25" s="11"/>
      <c r="L25" s="11">
        <v>6</v>
      </c>
      <c r="M25" s="11"/>
      <c r="N25" s="11"/>
      <c r="O25" s="11">
        <v>34</v>
      </c>
      <c r="P25" s="11"/>
      <c r="Q25" s="10" t="s">
        <v>180</v>
      </c>
      <c r="R25" s="9" t="s">
        <v>2</v>
      </c>
      <c r="S25" s="8" t="s">
        <v>268</v>
      </c>
      <c r="T25" s="7" t="s">
        <v>249</v>
      </c>
    </row>
    <row r="26" spans="1:20" ht="24.95" customHeight="1" x14ac:dyDescent="0.25">
      <c r="A26" s="17">
        <v>8</v>
      </c>
      <c r="B26" s="95" t="s">
        <v>269</v>
      </c>
      <c r="C26" s="12">
        <v>4</v>
      </c>
      <c r="D26" s="15">
        <f t="shared" si="0"/>
        <v>0</v>
      </c>
      <c r="E26" s="14">
        <f t="shared" si="1"/>
        <v>2.5</v>
      </c>
      <c r="F26" s="13">
        <f t="shared" si="5"/>
        <v>120</v>
      </c>
      <c r="G26" s="13">
        <v>45</v>
      </c>
      <c r="H26" s="12">
        <f t="shared" si="6"/>
        <v>75</v>
      </c>
      <c r="I26" s="11"/>
      <c r="J26" s="11"/>
      <c r="K26" s="11"/>
      <c r="L26" s="11">
        <v>9</v>
      </c>
      <c r="M26" s="11"/>
      <c r="N26" s="11"/>
      <c r="O26" s="11">
        <v>66</v>
      </c>
      <c r="P26" s="11"/>
      <c r="Q26" s="10" t="s">
        <v>202</v>
      </c>
      <c r="R26" s="9" t="s">
        <v>2</v>
      </c>
      <c r="S26" s="8" t="s">
        <v>268</v>
      </c>
      <c r="T26" s="7" t="s">
        <v>249</v>
      </c>
    </row>
    <row r="27" spans="1:20" ht="24.95" customHeight="1" x14ac:dyDescent="0.25">
      <c r="A27" s="17">
        <v>9</v>
      </c>
      <c r="B27" s="95" t="s">
        <v>196</v>
      </c>
      <c r="C27" s="12">
        <v>2</v>
      </c>
      <c r="D27" s="15">
        <f t="shared" si="0"/>
        <v>0</v>
      </c>
      <c r="E27" s="14">
        <f t="shared" si="1"/>
        <v>1.1111111111111112</v>
      </c>
      <c r="F27" s="13">
        <f t="shared" si="5"/>
        <v>54</v>
      </c>
      <c r="G27" s="13">
        <v>24</v>
      </c>
      <c r="H27" s="12">
        <f t="shared" si="6"/>
        <v>30</v>
      </c>
      <c r="I27" s="11"/>
      <c r="J27" s="11"/>
      <c r="K27" s="11"/>
      <c r="L27" s="11">
        <v>30</v>
      </c>
      <c r="M27" s="11"/>
      <c r="N27" s="11"/>
      <c r="O27" s="11"/>
      <c r="P27" s="11"/>
      <c r="Q27" s="10"/>
      <c r="R27" s="9" t="s">
        <v>2</v>
      </c>
      <c r="S27" s="8" t="s">
        <v>190</v>
      </c>
      <c r="T27" s="7" t="s">
        <v>189</v>
      </c>
    </row>
    <row r="28" spans="1:20" ht="24.95" customHeight="1" thickBot="1" x14ac:dyDescent="0.3">
      <c r="A28" s="17">
        <v>10</v>
      </c>
      <c r="B28" s="95" t="s">
        <v>273</v>
      </c>
      <c r="C28" s="12">
        <v>1</v>
      </c>
      <c r="D28" s="15">
        <f t="shared" si="0"/>
        <v>0</v>
      </c>
      <c r="E28" s="14">
        <f t="shared" si="1"/>
        <v>0.66666666666666663</v>
      </c>
      <c r="F28" s="13">
        <f t="shared" si="5"/>
        <v>30</v>
      </c>
      <c r="G28" s="13">
        <v>10</v>
      </c>
      <c r="H28" s="12">
        <f t="shared" si="6"/>
        <v>20</v>
      </c>
      <c r="I28" s="11"/>
      <c r="J28" s="11"/>
      <c r="K28" s="11"/>
      <c r="L28" s="11"/>
      <c r="M28" s="11"/>
      <c r="N28" s="11"/>
      <c r="O28" s="11">
        <v>20</v>
      </c>
      <c r="P28" s="11"/>
      <c r="Q28" s="10" t="s">
        <v>180</v>
      </c>
      <c r="R28" s="9" t="s">
        <v>23</v>
      </c>
      <c r="S28" s="8" t="s">
        <v>192</v>
      </c>
      <c r="T28" s="7" t="s">
        <v>96</v>
      </c>
    </row>
    <row r="29" spans="1:20" ht="24.95" customHeight="1" thickBot="1" x14ac:dyDescent="0.3">
      <c r="A29" s="137" t="s">
        <v>270</v>
      </c>
      <c r="B29" s="138"/>
      <c r="C29" s="42">
        <f>SUM(C19:C28)</f>
        <v>32</v>
      </c>
      <c r="D29" s="6">
        <f t="shared" ref="D29:P29" si="7">SUM(D19:D28)</f>
        <v>0</v>
      </c>
      <c r="E29" s="6">
        <f t="shared" si="7"/>
        <v>18.544444444444444</v>
      </c>
      <c r="F29" s="42">
        <f t="shared" si="7"/>
        <v>860</v>
      </c>
      <c r="G29" s="42">
        <f t="shared" si="7"/>
        <v>360</v>
      </c>
      <c r="H29" s="42">
        <f t="shared" si="7"/>
        <v>500</v>
      </c>
      <c r="I29" s="42">
        <f t="shared" si="7"/>
        <v>0</v>
      </c>
      <c r="J29" s="42">
        <f t="shared" si="7"/>
        <v>0</v>
      </c>
      <c r="K29" s="42">
        <f t="shared" si="7"/>
        <v>0</v>
      </c>
      <c r="L29" s="42">
        <f t="shared" si="7"/>
        <v>56</v>
      </c>
      <c r="M29" s="42">
        <f t="shared" si="7"/>
        <v>0</v>
      </c>
      <c r="N29" s="42">
        <f t="shared" si="7"/>
        <v>0</v>
      </c>
      <c r="O29" s="42">
        <f t="shared" si="7"/>
        <v>444</v>
      </c>
      <c r="P29" s="42">
        <f t="shared" si="7"/>
        <v>0</v>
      </c>
      <c r="Q29" s="5"/>
      <c r="R29" s="4"/>
      <c r="S29" s="3"/>
      <c r="T29" s="2"/>
    </row>
    <row r="30" spans="1:20" ht="24.95" customHeight="1" thickBot="1" x14ac:dyDescent="0.3">
      <c r="A30" s="137" t="s">
        <v>170</v>
      </c>
      <c r="B30" s="138"/>
      <c r="C30" s="42">
        <f>C18+C29</f>
        <v>64</v>
      </c>
      <c r="D30" s="6">
        <f t="shared" ref="D30:P30" si="8">D18+D29</f>
        <v>0.8</v>
      </c>
      <c r="E30" s="6">
        <f t="shared" si="8"/>
        <v>37.494993894993897</v>
      </c>
      <c r="F30" s="42">
        <f t="shared" si="8"/>
        <v>1698</v>
      </c>
      <c r="G30" s="42">
        <f t="shared" si="8"/>
        <v>703</v>
      </c>
      <c r="H30" s="42">
        <f t="shared" si="8"/>
        <v>995</v>
      </c>
      <c r="I30" s="42">
        <f t="shared" si="8"/>
        <v>0</v>
      </c>
      <c r="J30" s="42">
        <f t="shared" si="8"/>
        <v>0</v>
      </c>
      <c r="K30" s="42">
        <f t="shared" si="8"/>
        <v>0</v>
      </c>
      <c r="L30" s="42">
        <f t="shared" si="8"/>
        <v>157</v>
      </c>
      <c r="M30" s="42">
        <f t="shared" si="8"/>
        <v>20</v>
      </c>
      <c r="N30" s="42">
        <f t="shared" si="8"/>
        <v>0</v>
      </c>
      <c r="O30" s="42">
        <f t="shared" si="8"/>
        <v>838</v>
      </c>
      <c r="P30" s="42">
        <f t="shared" si="8"/>
        <v>0</v>
      </c>
      <c r="Q30" s="5"/>
      <c r="R30" s="4"/>
      <c r="S30" s="3"/>
      <c r="T30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0:B30"/>
    <mergeCell ref="Q9:Q10"/>
    <mergeCell ref="R9:R10"/>
    <mergeCell ref="S9:S10"/>
    <mergeCell ref="T9:T10"/>
    <mergeCell ref="A18:B18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 rok</vt:lpstr>
      <vt:lpstr>II rok</vt:lpstr>
      <vt:lpstr>III rok</vt:lpstr>
      <vt:lpstr>IV rok</vt:lpstr>
      <vt:lpstr>V rok</vt:lpstr>
      <vt:lpstr>'I rok'!Tytuły_wydruku</vt:lpstr>
      <vt:lpstr>'II rok'!Tytuły_wydruku</vt:lpstr>
      <vt:lpstr>'III rok'!Tytuły_wydruku</vt:lpstr>
      <vt:lpstr>'IV rok'!Tytuły_wydruku</vt:lpstr>
      <vt:lpstr>'V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2024-07-03T06:55:37Z</dcterms:modified>
</cp:coreProperties>
</file>