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235CF18F-7326-4BC3-8D0D-104B79876724}" xr6:coauthVersionLast="36" xr6:coauthVersionMax="36" xr10:uidLastSave="{00000000-0000-0000-0000-000000000000}"/>
  <bookViews>
    <workbookView xWindow="0" yWindow="0" windowWidth="23040" windowHeight="7908" activeTab="1" xr2:uid="{00000000-000D-0000-FFFF-FFFF00000000}"/>
  </bookViews>
  <sheets>
    <sheet name="I rok" sheetId="4" r:id="rId1"/>
    <sheet name="II rok" sheetId="5" r:id="rId2"/>
  </sheets>
  <definedNames>
    <definedName name="_xlnm.Print_Area" localSheetId="0">'I rok'!$A$1:$T$36</definedName>
    <definedName name="_xlnm.Print_Area" localSheetId="1">'II rok'!$A$1:$R$34</definedName>
    <definedName name="_xlnm.Print_Titles" localSheetId="0">'I rok'!$6:$8</definedName>
    <definedName name="_xlnm.Print_Titles" localSheetId="1">'II rok'!$6:$8</definedName>
  </definedNames>
  <calcPr calcId="191029"/>
</workbook>
</file>

<file path=xl/calcChain.xml><?xml version="1.0" encoding="utf-8"?>
<calcChain xmlns="http://schemas.openxmlformats.org/spreadsheetml/2006/main">
  <c r="F30" i="5" l="1"/>
  <c r="F26" i="5" l="1"/>
  <c r="D26" i="5" s="1"/>
  <c r="E26" i="5" l="1"/>
  <c r="H30" i="4"/>
  <c r="F30" i="4" s="1"/>
  <c r="H29" i="4"/>
  <c r="F29" i="4"/>
  <c r="E29" i="4"/>
  <c r="D29" i="4"/>
  <c r="D30" i="4" l="1"/>
  <c r="E30" i="4"/>
  <c r="H11" i="5"/>
  <c r="H12" i="5"/>
  <c r="F12" i="5" s="1"/>
  <c r="H13" i="5"/>
  <c r="F13" i="5" s="1"/>
  <c r="D13" i="5" s="1"/>
  <c r="H14" i="5"/>
  <c r="F14" i="5" s="1"/>
  <c r="H15" i="5"/>
  <c r="F15" i="5" s="1"/>
  <c r="D15" i="5" s="1"/>
  <c r="H16" i="5"/>
  <c r="F16" i="5" s="1"/>
  <c r="H17" i="5"/>
  <c r="F17" i="5" s="1"/>
  <c r="D17" i="5" s="1"/>
  <c r="H18" i="5"/>
  <c r="F18" i="5" s="1"/>
  <c r="H19" i="5"/>
  <c r="F19" i="5" s="1"/>
  <c r="D19" i="5" s="1"/>
  <c r="C20" i="5"/>
  <c r="G20" i="5"/>
  <c r="I20" i="5"/>
  <c r="J20" i="5"/>
  <c r="K20" i="5"/>
  <c r="L20" i="5"/>
  <c r="M20" i="5"/>
  <c r="N20" i="5"/>
  <c r="O20" i="5"/>
  <c r="P20" i="5"/>
  <c r="H21" i="5"/>
  <c r="F21" i="5" s="1"/>
  <c r="H22" i="5"/>
  <c r="F22" i="5" s="1"/>
  <c r="H23" i="5"/>
  <c r="F23" i="5" s="1"/>
  <c r="H24" i="5"/>
  <c r="F24" i="5" s="1"/>
  <c r="H25" i="5"/>
  <c r="F25" i="5" s="1"/>
  <c r="H27" i="5"/>
  <c r="F27" i="5" s="1"/>
  <c r="H28" i="5"/>
  <c r="F28" i="5" s="1"/>
  <c r="C29" i="5"/>
  <c r="G29" i="5"/>
  <c r="I29" i="5"/>
  <c r="J29" i="5"/>
  <c r="K29" i="5"/>
  <c r="L29" i="5"/>
  <c r="M29" i="5"/>
  <c r="N29" i="5"/>
  <c r="O29" i="5"/>
  <c r="P29" i="5"/>
  <c r="D30" i="5"/>
  <c r="E30" i="5"/>
  <c r="H31" i="5"/>
  <c r="F31" i="5" s="1"/>
  <c r="H32" i="5"/>
  <c r="F32" i="5" s="1"/>
  <c r="C33" i="5"/>
  <c r="G33" i="5"/>
  <c r="I33" i="5"/>
  <c r="J33" i="5"/>
  <c r="K33" i="5"/>
  <c r="L33" i="5"/>
  <c r="M33" i="5"/>
  <c r="N33" i="5"/>
  <c r="O33" i="5"/>
  <c r="P33" i="5"/>
  <c r="M34" i="5" l="1"/>
  <c r="K34" i="5"/>
  <c r="L34" i="5"/>
  <c r="N34" i="5"/>
  <c r="H20" i="5"/>
  <c r="J34" i="5"/>
  <c r="P34" i="5"/>
  <c r="F11" i="5"/>
  <c r="D11" i="5" s="1"/>
  <c r="O34" i="5"/>
  <c r="I34" i="5"/>
  <c r="C34" i="5"/>
  <c r="G34" i="5"/>
  <c r="D16" i="5"/>
  <c r="E16" i="5"/>
  <c r="E31" i="5"/>
  <c r="F33" i="5"/>
  <c r="D31" i="5"/>
  <c r="E25" i="5"/>
  <c r="D25" i="5"/>
  <c r="E14" i="5"/>
  <c r="D14" i="5"/>
  <c r="D24" i="5"/>
  <c r="E24" i="5"/>
  <c r="E23" i="5"/>
  <c r="D23" i="5"/>
  <c r="E18" i="5"/>
  <c r="D18" i="5"/>
  <c r="D32" i="5"/>
  <c r="E32" i="5"/>
  <c r="D28" i="5"/>
  <c r="E28" i="5"/>
  <c r="D27" i="5"/>
  <c r="E27" i="5"/>
  <c r="D22" i="5"/>
  <c r="E22" i="5"/>
  <c r="D12" i="5"/>
  <c r="E12" i="5"/>
  <c r="D21" i="5"/>
  <c r="E21" i="5"/>
  <c r="F29" i="5"/>
  <c r="E19" i="5"/>
  <c r="H33" i="5"/>
  <c r="H29" i="5"/>
  <c r="E17" i="5"/>
  <c r="E15" i="5"/>
  <c r="E13" i="5"/>
  <c r="H11" i="4"/>
  <c r="F11" i="4" s="1"/>
  <c r="H12" i="4"/>
  <c r="F12" i="4" s="1"/>
  <c r="D12" i="4" s="1"/>
  <c r="H13" i="4"/>
  <c r="F13" i="4" s="1"/>
  <c r="D13" i="4" s="1"/>
  <c r="H14" i="4"/>
  <c r="D14" i="4" s="1"/>
  <c r="H15" i="4"/>
  <c r="F15" i="4" s="1"/>
  <c r="D15" i="4" s="1"/>
  <c r="H16" i="4"/>
  <c r="F16" i="4" s="1"/>
  <c r="D16" i="4" s="1"/>
  <c r="H17" i="4"/>
  <c r="F17" i="4" s="1"/>
  <c r="D17" i="4" s="1"/>
  <c r="H19" i="4"/>
  <c r="F19" i="4" s="1"/>
  <c r="D19" i="4" s="1"/>
  <c r="H20" i="4"/>
  <c r="F20" i="4" s="1"/>
  <c r="D20" i="4" s="1"/>
  <c r="C21" i="4"/>
  <c r="G21" i="4"/>
  <c r="I21" i="4"/>
  <c r="J21" i="4"/>
  <c r="K21" i="4"/>
  <c r="L21" i="4"/>
  <c r="M21" i="4"/>
  <c r="N21" i="4"/>
  <c r="O21" i="4"/>
  <c r="P21" i="4"/>
  <c r="H22" i="4"/>
  <c r="F22" i="4" s="1"/>
  <c r="H23" i="4"/>
  <c r="F23" i="4" s="1"/>
  <c r="H24" i="4"/>
  <c r="F24" i="4" s="1"/>
  <c r="H25" i="4"/>
  <c r="F25" i="4" s="1"/>
  <c r="H26" i="4"/>
  <c r="F26" i="4" s="1"/>
  <c r="H27" i="4"/>
  <c r="H18" i="4"/>
  <c r="F18" i="4" s="1"/>
  <c r="H28" i="4"/>
  <c r="F28" i="4" s="1"/>
  <c r="C31" i="4"/>
  <c r="G31" i="4"/>
  <c r="I31" i="4"/>
  <c r="J31" i="4"/>
  <c r="K31" i="4"/>
  <c r="L31" i="4"/>
  <c r="M31" i="4"/>
  <c r="N31" i="4"/>
  <c r="O31" i="4"/>
  <c r="P31" i="4"/>
  <c r="D32" i="4"/>
  <c r="E32" i="4"/>
  <c r="H33" i="4"/>
  <c r="F33" i="4" s="1"/>
  <c r="C34" i="4"/>
  <c r="G34" i="4"/>
  <c r="I34" i="4"/>
  <c r="J34" i="4"/>
  <c r="K34" i="4"/>
  <c r="L34" i="4"/>
  <c r="L35" i="4" s="1"/>
  <c r="M34" i="4"/>
  <c r="N34" i="4"/>
  <c r="O34" i="4"/>
  <c r="P34" i="4"/>
  <c r="O35" i="4" l="1"/>
  <c r="E33" i="5"/>
  <c r="H34" i="5"/>
  <c r="J35" i="4"/>
  <c r="M35" i="4"/>
  <c r="N35" i="4"/>
  <c r="E29" i="5"/>
  <c r="D33" i="5"/>
  <c r="C35" i="4"/>
  <c r="K35" i="4"/>
  <c r="H31" i="4"/>
  <c r="G35" i="4"/>
  <c r="I35" i="4"/>
  <c r="H21" i="4"/>
  <c r="F20" i="5"/>
  <c r="F34" i="5" s="1"/>
  <c r="P35" i="4"/>
  <c r="E11" i="5"/>
  <c r="E20" i="5" s="1"/>
  <c r="D20" i="5"/>
  <c r="D29" i="5"/>
  <c r="D28" i="4"/>
  <c r="E28" i="4"/>
  <c r="E24" i="4"/>
  <c r="D24" i="4"/>
  <c r="F34" i="4"/>
  <c r="D33" i="4"/>
  <c r="D34" i="4" s="1"/>
  <c r="E33" i="4"/>
  <c r="E34" i="4" s="1"/>
  <c r="E18" i="4"/>
  <c r="D18" i="4"/>
  <c r="D25" i="4"/>
  <c r="E25" i="4"/>
  <c r="F31" i="4"/>
  <c r="E22" i="4"/>
  <c r="D22" i="4"/>
  <c r="D23" i="4"/>
  <c r="E23" i="4"/>
  <c r="D27" i="4"/>
  <c r="E27" i="4"/>
  <c r="D26" i="4"/>
  <c r="E26" i="4"/>
  <c r="D11" i="4"/>
  <c r="D21" i="4" s="1"/>
  <c r="E11" i="4"/>
  <c r="F21" i="4"/>
  <c r="E17" i="4"/>
  <c r="H34" i="4"/>
  <c r="E19" i="4"/>
  <c r="E16" i="4"/>
  <c r="E14" i="4"/>
  <c r="E12" i="4"/>
  <c r="E20" i="4"/>
  <c r="E15" i="4"/>
  <c r="E13" i="4"/>
  <c r="E34" i="5" l="1"/>
  <c r="D34" i="5"/>
  <c r="H35" i="4"/>
  <c r="D31" i="4"/>
  <c r="D35" i="4" s="1"/>
  <c r="E31" i="4"/>
  <c r="F35" i="4"/>
  <c r="E21" i="4"/>
  <c r="E35" i="4" l="1"/>
</calcChain>
</file>

<file path=xl/sharedStrings.xml><?xml version="1.0" encoding="utf-8"?>
<sst xmlns="http://schemas.openxmlformats.org/spreadsheetml/2006/main" count="277" uniqueCount="84">
  <si>
    <t>*spośród przedmiotów do wyboru student wybiera zajęcia za 18 punktów ECTS</t>
  </si>
  <si>
    <t>RAZEM I ROK</t>
  </si>
  <si>
    <t>RAZEM PDW:</t>
  </si>
  <si>
    <t>zaliczenie</t>
  </si>
  <si>
    <t>praktyka w zakładzie optometrycznym / poradni</t>
  </si>
  <si>
    <t>fakultety (minimalna liczba godzin)</t>
  </si>
  <si>
    <t>RAZEM 2 SEMESTR:</t>
  </si>
  <si>
    <t>egzamin</t>
  </si>
  <si>
    <t>C</t>
  </si>
  <si>
    <t>soczewki kontaktowe</t>
  </si>
  <si>
    <t>B</t>
  </si>
  <si>
    <t>widzenie obuoczne</t>
  </si>
  <si>
    <t>optyczna aparatura okulistyczno-optometryczna</t>
  </si>
  <si>
    <t>procedury badania refrakcji</t>
  </si>
  <si>
    <t>podstawy geriatrii</t>
  </si>
  <si>
    <t>podstawy pediatrii</t>
  </si>
  <si>
    <t>podstawy neuroanatomii</t>
  </si>
  <si>
    <t>podstawy komunikacji interpersonalnej</t>
  </si>
  <si>
    <t>podstawy farmakologii</t>
  </si>
  <si>
    <t>RAZEM 1 SEMESTR:</t>
  </si>
  <si>
    <t>szkolenie BHP</t>
  </si>
  <si>
    <t>praktyczne metody badania percepcji wzrokowej</t>
  </si>
  <si>
    <t>psychologia dziecięca</t>
  </si>
  <si>
    <t>kliniczny zarys chorób</t>
  </si>
  <si>
    <t>patologia z elementami patofizjologii</t>
  </si>
  <si>
    <t>A</t>
  </si>
  <si>
    <t>mikrobiologia medyczna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</si>
  <si>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</si>
  <si>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</si>
  <si>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</si>
  <si>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</si>
  <si>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</si>
  <si>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</si>
  <si>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</si>
  <si>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</si>
  <si>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</si>
  <si>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</si>
  <si>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</si>
  <si>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</si>
  <si>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</si>
  <si>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</si>
  <si>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</si>
  <si>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</si>
  <si>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</si>
  <si>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</si>
  <si>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</si>
  <si>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</si>
  <si>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</si>
  <si>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</si>
  <si>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</si>
  <si>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</si>
  <si>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4</t>
  </si>
  <si>
    <t>forma studiów: stacjonarne</t>
  </si>
  <si>
    <t>poziom studiów: drugiego stopnia</t>
  </si>
  <si>
    <t>semestr: 1 i 2</t>
  </si>
  <si>
    <t>rok studiów: I</t>
  </si>
  <si>
    <t>Wydział Medyczny</t>
  </si>
  <si>
    <t>KIERUNEK STUDIÓW: optometria</t>
  </si>
  <si>
    <t>RAZEM II ROK</t>
  </si>
  <si>
    <t>przygotowanie pracy magisterskiej i do egzaminu dyplomowego</t>
  </si>
  <si>
    <t>seminarium dyplomowe</t>
  </si>
  <si>
    <t>RAZEM 4 SEMESTR:</t>
  </si>
  <si>
    <t>strabologia z ortoptyką</t>
  </si>
  <si>
    <t>słabowidzenie</t>
  </si>
  <si>
    <t>psychologia poznawcza</t>
  </si>
  <si>
    <t>ćwiczenia wzrokowe</t>
  </si>
  <si>
    <t>badanie refrakcji IV</t>
  </si>
  <si>
    <t>optometria pediatryczna</t>
  </si>
  <si>
    <t>okulistyka</t>
  </si>
  <si>
    <t>RAZEM 3 SEMESTR:</t>
  </si>
  <si>
    <t>optometria geriatryczna</t>
  </si>
  <si>
    <t>egz. (4 sem.)</t>
  </si>
  <si>
    <t>badanie refrakcji III</t>
  </si>
  <si>
    <t>elementy biostatystyki</t>
  </si>
  <si>
    <t>propedeutyka onkologii w optometrii</t>
  </si>
  <si>
    <t>wybrane zagadnienia z neurologii</t>
  </si>
  <si>
    <t>semestr: 3 i 4</t>
  </si>
  <si>
    <t>rok studiów: II</t>
  </si>
  <si>
    <t xml:space="preserve">RAMOWY PLAN STUDIÓW </t>
  </si>
  <si>
    <t>RAMOWY PLAN STUDIÓW</t>
  </si>
  <si>
    <t>immunologia w optometrii</t>
  </si>
  <si>
    <t>obowiązujący od naboru w r.a.: 2022/2023</t>
  </si>
  <si>
    <t>opieka optometryczna po zabiegach okulistycznych</t>
  </si>
  <si>
    <t>szkolenie z praw i obowiązków studenta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</si>
</sst>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NumberFormat="1" applyFont="1" applyFill="1" applyBorder="1" applyAlignment="1">
      <alignment horizontal="center" vertical="center" wrapText="1"/>
    </xf>
    <xf numFmtId="0" fontId="8" fillId="3" borderId="1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3" borderId="24" xfId="0" applyNumberFormat="1" applyFont="1" applyFill="1" applyBorder="1" applyAlignment="1">
      <alignment horizontal="center" vertical="center" wrapText="1"/>
    </xf>
    <xf numFmtId="0" fontId="7" fillId="3" borderId="20" xfId="0" applyNumberFormat="1" applyFont="1" applyFill="1" applyBorder="1" applyAlignment="1">
      <alignment horizontal="center" vertical="center" wrapText="1"/>
    </xf>
    <xf numFmtId="0" fontId="7" fillId="3" borderId="21" xfId="0" applyNumberFormat="1" applyFont="1" applyFill="1" applyBorder="1" applyAlignment="1">
      <alignment horizontal="center" vertical="center" wrapText="1"/>
    </xf>
    <xf numFmtId="0" fontId="7" fillId="3" borderId="22" xfId="0" applyNumberFormat="1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7" xfId="0" applyNumberFormat="1" applyFont="1" applyFill="1" applyBorder="1" applyAlignment="1">
      <alignment horizontal="center" vertical="center" wrapText="1"/>
    </xf>
    <xf numFmtId="0" fontId="6" fillId="4" borderId="27" xfId="0" applyNumberFormat="1" applyFont="1" applyFill="1" applyBorder="1" applyAlignment="1">
      <alignment horizontal="center" vertical="center" wrapText="1"/>
    </xf>
    <xf numFmtId="0" fontId="4" fillId="2" borderId="52" xfId="0" applyFont="1" applyFill="1" applyBorder="1"/>
    <xf numFmtId="2" fontId="5" fillId="2" borderId="52" xfId="0" applyNumberFormat="1" applyFont="1" applyFill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2" fontId="14" fillId="0" borderId="8" xfId="1" applyNumberFormat="1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9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0" xfId="0" applyFont="1"/>
    <xf numFmtId="0" fontId="6" fillId="4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6" fillId="2" borderId="33" xfId="0" applyNumberFormat="1" applyFont="1" applyFill="1" applyBorder="1" applyAlignment="1">
      <alignment horizontal="center" vertical="center" wrapText="1"/>
    </xf>
    <xf numFmtId="0" fontId="6" fillId="2" borderId="29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6" fillId="4" borderId="38" xfId="0" applyNumberFormat="1" applyFont="1" applyFill="1" applyBorder="1" applyAlignment="1">
      <alignment horizontal="center" vertical="center"/>
    </xf>
    <xf numFmtId="0" fontId="6" fillId="4" borderId="37" xfId="0" applyNumberFormat="1" applyFont="1" applyFill="1" applyBorder="1" applyAlignment="1">
      <alignment horizontal="center" vertical="center"/>
    </xf>
    <xf numFmtId="0" fontId="6" fillId="4" borderId="36" xfId="0" applyNumberFormat="1" applyFont="1" applyFill="1" applyBorder="1" applyAlignment="1">
      <alignment horizontal="center" vertical="center"/>
    </xf>
    <xf numFmtId="0" fontId="6" fillId="2" borderId="28" xfId="0" applyNumberFormat="1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4" borderId="39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6" fillId="2" borderId="24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2" borderId="26" xfId="0" applyNumberFormat="1" applyFont="1" applyFill="1" applyBorder="1" applyAlignment="1">
      <alignment horizontal="center" vertical="center" wrapText="1"/>
    </xf>
    <xf numFmtId="0" fontId="12" fillId="2" borderId="27" xfId="0" applyNumberFormat="1" applyFont="1" applyFill="1" applyBorder="1" applyAlignment="1">
      <alignment horizontal="center" vertical="center" wrapText="1"/>
    </xf>
    <xf numFmtId="0" fontId="12" fillId="2" borderId="30" xfId="0" applyNumberFormat="1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7" fillId="3" borderId="22" xfId="0" applyNumberFormat="1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>
      <alignment horizontal="center" vertical="center" wrapText="1"/>
    </xf>
    <xf numFmtId="0" fontId="7" fillId="3" borderId="23" xfId="0" applyNumberFormat="1" applyFont="1" applyFill="1" applyBorder="1" applyAlignment="1">
      <alignment horizontal="center" vertical="center" wrapText="1"/>
    </xf>
    <xf numFmtId="0" fontId="7" fillId="3" borderId="17" xfId="0" applyNumberFormat="1" applyFont="1" applyFill="1" applyBorder="1" applyAlignment="1">
      <alignment horizontal="center" vertical="center" wrapText="1"/>
    </xf>
    <xf numFmtId="0" fontId="6" fillId="4" borderId="35" xfId="0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13" fillId="2" borderId="46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7" fillId="3" borderId="20" xfId="0" applyNumberFormat="1" applyFont="1" applyFill="1" applyBorder="1" applyAlignment="1">
      <alignment horizontal="center" vertical="center" wrapText="1"/>
    </xf>
    <xf numFmtId="0" fontId="7" fillId="3" borderId="14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4" xfId="0" applyNumberFormat="1" applyFont="1" applyFill="1" applyBorder="1" applyAlignment="1">
      <alignment horizontal="center" vertical="center" wrapText="1"/>
    </xf>
    <xf numFmtId="0" fontId="7" fillId="3" borderId="18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0" xfId="0" applyNumberFormat="1" applyFont="1" applyFill="1" applyBorder="1" applyAlignment="1">
      <alignment horizontal="center" vertical="center" wrapText="1"/>
    </xf>
    <xf numFmtId="2" fontId="15" fillId="4" borderId="9" xfId="0" applyNumberFormat="1" applyFont="1" applyFill="1" applyBorder="1" applyAlignment="1">
      <alignment horizontal="center" vertical="center" wrapText="1"/>
    </xf>
    <xf numFmtId="2" fontId="15" fillId="4" borderId="8" xfId="1" applyNumberFormat="1" applyFont="1" applyFill="1" applyBorder="1" applyAlignment="1">
      <alignment horizontal="center" vertical="center" wrapText="1"/>
    </xf>
    <xf numFmtId="0" fontId="15" fillId="4" borderId="7" xfId="0" applyNumberFormat="1" applyFont="1" applyFill="1" applyBorder="1" applyAlignment="1">
      <alignment horizontal="center" vertical="center" wrapText="1"/>
    </xf>
    <xf numFmtId="0" fontId="15" fillId="4" borderId="9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view="pageBreakPreview" topLeftCell="C1" zoomScaleNormal="100" zoomScaleSheetLayoutView="100" workbookViewId="0">
      <selection activeCell="S6" sqref="S1:T1048576"/>
    </sheetView>
  </sheetViews>
  <sheetFormatPr defaultColWidth="9.109375" defaultRowHeight="14.4" x14ac:dyDescent="0.3"/>
  <cols>
    <col min="1" max="1" width="4.5546875" customWidth="1"/>
    <col min="2" max="2" width="36.109375" customWidth="1"/>
    <col min="3" max="16" width="10.6640625" style="1" customWidth="1"/>
    <col min="17" max="18" width="10.6640625" customWidth="1"/>
    <col min="19" max="19" width="9.109375" customWidth="1"/>
  </cols>
  <sheetData>
    <row r="1" spans="1:18" ht="30" customHeight="1" thickTop="1" thickBot="1" x14ac:dyDescent="0.4">
      <c r="A1" s="79" t="s">
        <v>78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ht="30.75" customHeight="1" x14ac:dyDescent="0.35">
      <c r="A2" s="104" t="s">
        <v>57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30" customHeight="1" thickBot="1" x14ac:dyDescent="0.4">
      <c r="A3" s="102" t="s">
        <v>56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18" ht="30.75" customHeight="1" thickBot="1" x14ac:dyDescent="0.35">
      <c r="A4" s="100" t="s">
        <v>55</v>
      </c>
      <c r="B4" s="86"/>
      <c r="C4" s="86"/>
      <c r="D4" s="86"/>
      <c r="E4" s="87"/>
      <c r="F4" s="85" t="s">
        <v>54</v>
      </c>
      <c r="G4" s="86"/>
      <c r="H4" s="86"/>
      <c r="I4" s="86"/>
      <c r="J4" s="86"/>
      <c r="K4" s="87"/>
      <c r="L4" s="81" t="s">
        <v>81</v>
      </c>
      <c r="M4" s="82"/>
      <c r="N4" s="82"/>
      <c r="O4" s="82"/>
      <c r="P4" s="82"/>
      <c r="Q4" s="82"/>
      <c r="R4" s="82"/>
    </row>
    <row r="5" spans="1:18" ht="30" customHeight="1" thickBot="1" x14ac:dyDescent="0.35">
      <c r="A5" s="101" t="s">
        <v>53</v>
      </c>
      <c r="B5" s="89"/>
      <c r="C5" s="89"/>
      <c r="D5" s="89"/>
      <c r="E5" s="90"/>
      <c r="F5" s="88" t="s">
        <v>52</v>
      </c>
      <c r="G5" s="89"/>
      <c r="H5" s="89"/>
      <c r="I5" s="89"/>
      <c r="J5" s="89"/>
      <c r="K5" s="90"/>
      <c r="L5" s="83" t="s">
        <v>51</v>
      </c>
      <c r="M5" s="84"/>
      <c r="N5" s="84"/>
      <c r="O5" s="84"/>
      <c r="P5" s="84"/>
      <c r="Q5" s="84"/>
      <c r="R5" s="84"/>
    </row>
    <row r="6" spans="1:18" ht="15.75" customHeight="1" x14ac:dyDescent="0.3">
      <c r="A6" s="50" t="s">
        <v>50</v>
      </c>
      <c r="B6" s="53" t="s">
        <v>49</v>
      </c>
      <c r="C6" s="72" t="s">
        <v>44</v>
      </c>
      <c r="D6" s="73"/>
      <c r="E6" s="74"/>
      <c r="F6" s="56" t="s">
        <v>48</v>
      </c>
      <c r="G6" s="56" t="s">
        <v>47</v>
      </c>
      <c r="H6" s="69" t="s">
        <v>46</v>
      </c>
      <c r="I6" s="70"/>
      <c r="J6" s="70"/>
      <c r="K6" s="70"/>
      <c r="L6" s="70"/>
      <c r="M6" s="70"/>
      <c r="N6" s="70"/>
      <c r="O6" s="70"/>
      <c r="P6" s="70"/>
      <c r="Q6" s="71"/>
      <c r="R6" s="59" t="s">
        <v>45</v>
      </c>
    </row>
    <row r="7" spans="1:18" ht="36" customHeight="1" x14ac:dyDescent="0.3">
      <c r="A7" s="51"/>
      <c r="B7" s="54"/>
      <c r="C7" s="65" t="s">
        <v>44</v>
      </c>
      <c r="D7" s="77" t="s">
        <v>43</v>
      </c>
      <c r="E7" s="75" t="s">
        <v>42</v>
      </c>
      <c r="F7" s="57"/>
      <c r="G7" s="57"/>
      <c r="H7" s="67" t="s">
        <v>41</v>
      </c>
      <c r="I7" s="95" t="s">
        <v>40</v>
      </c>
      <c r="J7" s="95"/>
      <c r="K7" s="95"/>
      <c r="L7" s="62" t="s">
        <v>39</v>
      </c>
      <c r="M7" s="63"/>
      <c r="N7" s="64"/>
      <c r="O7" s="96" t="s">
        <v>38</v>
      </c>
      <c r="P7" s="96"/>
      <c r="Q7" s="97"/>
      <c r="R7" s="60"/>
    </row>
    <row r="8" spans="1:18" s="23" customFormat="1" ht="42" customHeight="1" thickBot="1" x14ac:dyDescent="0.35">
      <c r="A8" s="52"/>
      <c r="B8" s="55"/>
      <c r="C8" s="66"/>
      <c r="D8" s="78"/>
      <c r="E8" s="76"/>
      <c r="F8" s="58"/>
      <c r="G8" s="58"/>
      <c r="H8" s="68"/>
      <c r="I8" s="35" t="s">
        <v>37</v>
      </c>
      <c r="J8" s="35" t="s">
        <v>35</v>
      </c>
      <c r="K8" s="34" t="s">
        <v>34</v>
      </c>
      <c r="L8" s="35" t="s">
        <v>36</v>
      </c>
      <c r="M8" s="35" t="s">
        <v>35</v>
      </c>
      <c r="N8" s="35" t="s">
        <v>34</v>
      </c>
      <c r="O8" s="35" t="s">
        <v>33</v>
      </c>
      <c r="P8" s="34" t="s">
        <v>32</v>
      </c>
      <c r="Q8" s="33" t="s">
        <v>31</v>
      </c>
      <c r="R8" s="61"/>
    </row>
    <row r="9" spans="1:18" s="28" customFormat="1" ht="15" customHeight="1" x14ac:dyDescent="0.3">
      <c r="A9" s="108">
        <v>1</v>
      </c>
      <c r="B9" s="110">
        <v>2</v>
      </c>
      <c r="C9" s="112">
        <v>3</v>
      </c>
      <c r="D9" s="32">
        <v>4</v>
      </c>
      <c r="E9" s="31">
        <v>5</v>
      </c>
      <c r="F9" s="30">
        <v>6</v>
      </c>
      <c r="G9" s="106">
        <v>7</v>
      </c>
      <c r="H9" s="29">
        <v>8</v>
      </c>
      <c r="I9" s="91">
        <v>9</v>
      </c>
      <c r="J9" s="93">
        <v>10</v>
      </c>
      <c r="K9" s="91">
        <v>11</v>
      </c>
      <c r="L9" s="91">
        <v>12</v>
      </c>
      <c r="M9" s="93">
        <v>13</v>
      </c>
      <c r="N9" s="91">
        <v>14</v>
      </c>
      <c r="O9" s="91">
        <v>15</v>
      </c>
      <c r="P9" s="91">
        <v>16</v>
      </c>
      <c r="Q9" s="114">
        <v>17</v>
      </c>
      <c r="R9" s="108">
        <v>18</v>
      </c>
    </row>
    <row r="10" spans="1:18" s="23" customFormat="1" ht="43.5" customHeight="1" thickBot="1" x14ac:dyDescent="0.35">
      <c r="A10" s="109"/>
      <c r="B10" s="111"/>
      <c r="C10" s="113"/>
      <c r="D10" s="27" t="s">
        <v>30</v>
      </c>
      <c r="E10" s="26" t="s">
        <v>29</v>
      </c>
      <c r="F10" s="25" t="s">
        <v>28</v>
      </c>
      <c r="G10" s="107"/>
      <c r="H10" s="24" t="s">
        <v>27</v>
      </c>
      <c r="I10" s="92"/>
      <c r="J10" s="94"/>
      <c r="K10" s="92"/>
      <c r="L10" s="92"/>
      <c r="M10" s="94"/>
      <c r="N10" s="92"/>
      <c r="O10" s="92"/>
      <c r="P10" s="92"/>
      <c r="Q10" s="115"/>
      <c r="R10" s="109"/>
    </row>
    <row r="11" spans="1:18" s="23" customFormat="1" ht="24.9" customHeight="1" x14ac:dyDescent="0.3">
      <c r="A11" s="19">
        <v>1</v>
      </c>
      <c r="B11" s="18" t="s">
        <v>26</v>
      </c>
      <c r="C11" s="14">
        <v>2</v>
      </c>
      <c r="D11" s="17">
        <f t="shared" ref="D11:D20" si="0">(J11+K11+M11+N11)*C11/F11</f>
        <v>0.7142857142857143</v>
      </c>
      <c r="E11" s="16">
        <f t="shared" ref="E11:E20" si="1">(I11-K11+L11-N11+O11)*C11/F11</f>
        <v>0.8571428571428571</v>
      </c>
      <c r="F11" s="15">
        <f t="shared" ref="F11:F20" si="2">G11+H11</f>
        <v>56</v>
      </c>
      <c r="G11" s="15">
        <v>26</v>
      </c>
      <c r="H11" s="14">
        <f t="shared" ref="H11:H20" si="3">I11+L11+O11</f>
        <v>30</v>
      </c>
      <c r="I11" s="13">
        <v>20</v>
      </c>
      <c r="J11" s="13">
        <v>14</v>
      </c>
      <c r="K11" s="13">
        <v>6</v>
      </c>
      <c r="L11" s="13"/>
      <c r="M11" s="13"/>
      <c r="N11" s="13"/>
      <c r="O11" s="13">
        <v>10</v>
      </c>
      <c r="P11" s="13"/>
      <c r="Q11" s="12" t="s">
        <v>25</v>
      </c>
      <c r="R11" s="11" t="s">
        <v>3</v>
      </c>
    </row>
    <row r="12" spans="1:18" s="23" customFormat="1" ht="24.9" customHeight="1" x14ac:dyDescent="0.3">
      <c r="A12" s="19">
        <v>2</v>
      </c>
      <c r="B12" s="18" t="s">
        <v>24</v>
      </c>
      <c r="C12" s="14">
        <v>2</v>
      </c>
      <c r="D12" s="17">
        <f t="shared" si="0"/>
        <v>1.0714285714285714</v>
      </c>
      <c r="E12" s="16">
        <f t="shared" si="1"/>
        <v>0</v>
      </c>
      <c r="F12" s="15">
        <f t="shared" si="2"/>
        <v>56</v>
      </c>
      <c r="G12" s="15">
        <v>26</v>
      </c>
      <c r="H12" s="14">
        <f t="shared" si="3"/>
        <v>30</v>
      </c>
      <c r="I12" s="13">
        <v>30</v>
      </c>
      <c r="J12" s="13"/>
      <c r="K12" s="13">
        <v>30</v>
      </c>
      <c r="L12" s="13"/>
      <c r="M12" s="13"/>
      <c r="N12" s="13"/>
      <c r="O12" s="13"/>
      <c r="P12" s="13"/>
      <c r="Q12" s="12"/>
      <c r="R12" s="11" t="s">
        <v>3</v>
      </c>
    </row>
    <row r="13" spans="1:18" s="23" customFormat="1" ht="28.8" customHeight="1" x14ac:dyDescent="0.3">
      <c r="A13" s="19">
        <v>3</v>
      </c>
      <c r="B13" s="18" t="s">
        <v>23</v>
      </c>
      <c r="C13" s="14">
        <v>4</v>
      </c>
      <c r="D13" s="17">
        <f t="shared" si="0"/>
        <v>1.8</v>
      </c>
      <c r="E13" s="16">
        <f t="shared" si="1"/>
        <v>0.6</v>
      </c>
      <c r="F13" s="15">
        <f t="shared" si="2"/>
        <v>100</v>
      </c>
      <c r="G13" s="15">
        <v>40</v>
      </c>
      <c r="H13" s="14">
        <f t="shared" si="3"/>
        <v>60</v>
      </c>
      <c r="I13" s="13">
        <v>45</v>
      </c>
      <c r="J13" s="13"/>
      <c r="K13" s="13">
        <v>45</v>
      </c>
      <c r="L13" s="13"/>
      <c r="M13" s="13"/>
      <c r="N13" s="13"/>
      <c r="O13" s="13">
        <v>15</v>
      </c>
      <c r="P13" s="13"/>
      <c r="Q13" s="12" t="s">
        <v>8</v>
      </c>
      <c r="R13" s="11" t="s">
        <v>7</v>
      </c>
    </row>
    <row r="14" spans="1:18" s="23" customFormat="1" ht="24.9" customHeight="1" x14ac:dyDescent="0.3">
      <c r="A14" s="19">
        <v>4</v>
      </c>
      <c r="B14" s="18" t="s">
        <v>13</v>
      </c>
      <c r="C14" s="14">
        <v>5</v>
      </c>
      <c r="D14" s="17">
        <f t="shared" si="0"/>
        <v>0</v>
      </c>
      <c r="E14" s="16">
        <f t="shared" si="1"/>
        <v>3.103448275862069</v>
      </c>
      <c r="F14" s="15">
        <v>145</v>
      </c>
      <c r="G14" s="15">
        <v>55</v>
      </c>
      <c r="H14" s="14">
        <f t="shared" si="3"/>
        <v>90</v>
      </c>
      <c r="I14" s="13">
        <v>45</v>
      </c>
      <c r="J14" s="13"/>
      <c r="K14" s="13"/>
      <c r="L14" s="13"/>
      <c r="M14" s="13"/>
      <c r="N14" s="13"/>
      <c r="O14" s="13">
        <v>45</v>
      </c>
      <c r="P14" s="13"/>
      <c r="Q14" s="12" t="s">
        <v>10</v>
      </c>
      <c r="R14" s="11" t="s">
        <v>3</v>
      </c>
    </row>
    <row r="15" spans="1:18" s="23" customFormat="1" ht="24.9" customHeight="1" x14ac:dyDescent="0.3">
      <c r="A15" s="19">
        <v>5</v>
      </c>
      <c r="B15" s="18" t="s">
        <v>22</v>
      </c>
      <c r="C15" s="14">
        <v>2</v>
      </c>
      <c r="D15" s="17">
        <f t="shared" si="0"/>
        <v>0</v>
      </c>
      <c r="E15" s="16">
        <f t="shared" si="1"/>
        <v>1.0714285714285714</v>
      </c>
      <c r="F15" s="15">
        <f t="shared" si="2"/>
        <v>56</v>
      </c>
      <c r="G15" s="15">
        <v>26</v>
      </c>
      <c r="H15" s="14">
        <f t="shared" si="3"/>
        <v>30</v>
      </c>
      <c r="I15" s="13">
        <v>30</v>
      </c>
      <c r="J15" s="13"/>
      <c r="K15" s="13"/>
      <c r="L15" s="13"/>
      <c r="M15" s="13"/>
      <c r="N15" s="13"/>
      <c r="O15" s="13"/>
      <c r="P15" s="13"/>
      <c r="Q15" s="12"/>
      <c r="R15" s="11" t="s">
        <v>3</v>
      </c>
    </row>
    <row r="16" spans="1:18" s="23" customFormat="1" ht="24.9" customHeight="1" x14ac:dyDescent="0.3">
      <c r="A16" s="19">
        <v>6</v>
      </c>
      <c r="B16" s="18" t="s">
        <v>9</v>
      </c>
      <c r="C16" s="14">
        <v>4</v>
      </c>
      <c r="D16" s="17">
        <f t="shared" si="0"/>
        <v>0</v>
      </c>
      <c r="E16" s="16">
        <f t="shared" si="1"/>
        <v>2.2018348623853212</v>
      </c>
      <c r="F16" s="15">
        <f t="shared" si="2"/>
        <v>109</v>
      </c>
      <c r="G16" s="15">
        <v>49</v>
      </c>
      <c r="H16" s="14">
        <f t="shared" si="3"/>
        <v>60</v>
      </c>
      <c r="I16" s="13">
        <v>60</v>
      </c>
      <c r="J16" s="13"/>
      <c r="K16" s="13"/>
      <c r="L16" s="13"/>
      <c r="M16" s="13"/>
      <c r="N16" s="13"/>
      <c r="O16" s="13"/>
      <c r="P16" s="13"/>
      <c r="Q16" s="12"/>
      <c r="R16" s="11" t="s">
        <v>3</v>
      </c>
    </row>
    <row r="17" spans="1:18" s="23" customFormat="1" ht="24.9" customHeight="1" x14ac:dyDescent="0.3">
      <c r="A17" s="19">
        <v>7</v>
      </c>
      <c r="B17" s="18" t="s">
        <v>21</v>
      </c>
      <c r="C17" s="14">
        <v>2</v>
      </c>
      <c r="D17" s="17">
        <f t="shared" si="0"/>
        <v>0</v>
      </c>
      <c r="E17" s="16">
        <f t="shared" si="1"/>
        <v>0.8928571428571429</v>
      </c>
      <c r="F17" s="15">
        <f t="shared" si="2"/>
        <v>56</v>
      </c>
      <c r="G17" s="15">
        <v>31</v>
      </c>
      <c r="H17" s="14">
        <f t="shared" si="3"/>
        <v>25</v>
      </c>
      <c r="I17" s="13"/>
      <c r="J17" s="13"/>
      <c r="K17" s="13"/>
      <c r="L17" s="13">
        <v>25</v>
      </c>
      <c r="M17" s="13"/>
      <c r="N17" s="13"/>
      <c r="O17" s="13"/>
      <c r="P17" s="13"/>
      <c r="Q17" s="12"/>
      <c r="R17" s="11" t="s">
        <v>3</v>
      </c>
    </row>
    <row r="18" spans="1:18" s="23" customFormat="1" ht="24.9" customHeight="1" x14ac:dyDescent="0.3">
      <c r="A18" s="19">
        <v>8</v>
      </c>
      <c r="B18" s="18" t="s">
        <v>12</v>
      </c>
      <c r="C18" s="14">
        <v>3</v>
      </c>
      <c r="D18" s="17">
        <f>(J18+K18+M18+N18)*C18/F18</f>
        <v>0</v>
      </c>
      <c r="E18" s="16">
        <f>(I18-K18+L18-N18+O18)*C18/F18</f>
        <v>2</v>
      </c>
      <c r="F18" s="15">
        <f>G18+H18</f>
        <v>75</v>
      </c>
      <c r="G18" s="15">
        <v>25</v>
      </c>
      <c r="H18" s="14">
        <f>I18+L18+O18</f>
        <v>50</v>
      </c>
      <c r="I18" s="13">
        <v>20</v>
      </c>
      <c r="J18" s="13"/>
      <c r="K18" s="13"/>
      <c r="L18" s="13"/>
      <c r="M18" s="13"/>
      <c r="N18" s="13"/>
      <c r="O18" s="13">
        <v>30</v>
      </c>
      <c r="P18" s="13"/>
      <c r="Q18" s="12" t="s">
        <v>10</v>
      </c>
      <c r="R18" s="11" t="s">
        <v>3</v>
      </c>
    </row>
    <row r="19" spans="1:18" s="23" customFormat="1" ht="24.9" customHeight="1" x14ac:dyDescent="0.3">
      <c r="A19" s="19">
        <v>9</v>
      </c>
      <c r="B19" s="18" t="s">
        <v>20</v>
      </c>
      <c r="C19" s="14"/>
      <c r="D19" s="17">
        <f t="shared" si="0"/>
        <v>0</v>
      </c>
      <c r="E19" s="16">
        <f t="shared" si="1"/>
        <v>0</v>
      </c>
      <c r="F19" s="15">
        <f t="shared" si="2"/>
        <v>5</v>
      </c>
      <c r="G19" s="15"/>
      <c r="H19" s="14">
        <f t="shared" si="3"/>
        <v>5</v>
      </c>
      <c r="I19" s="13">
        <v>5</v>
      </c>
      <c r="J19" s="13"/>
      <c r="K19" s="13">
        <v>5</v>
      </c>
      <c r="L19" s="13"/>
      <c r="M19" s="13"/>
      <c r="N19" s="13"/>
      <c r="O19" s="13"/>
      <c r="P19" s="13"/>
      <c r="Q19" s="12"/>
      <c r="R19" s="11" t="s">
        <v>3</v>
      </c>
    </row>
    <row r="20" spans="1:18" s="23" customFormat="1" ht="24.9" customHeight="1" thickBot="1" x14ac:dyDescent="0.35">
      <c r="A20" s="19">
        <v>10</v>
      </c>
      <c r="B20" s="18" t="s">
        <v>83</v>
      </c>
      <c r="C20" s="14"/>
      <c r="D20" s="17">
        <f t="shared" si="0"/>
        <v>0</v>
      </c>
      <c r="E20" s="16">
        <f t="shared" si="1"/>
        <v>0</v>
      </c>
      <c r="F20" s="15">
        <f t="shared" si="2"/>
        <v>2</v>
      </c>
      <c r="G20" s="15"/>
      <c r="H20" s="14">
        <f t="shared" si="3"/>
        <v>2</v>
      </c>
      <c r="I20" s="13">
        <v>2</v>
      </c>
      <c r="J20" s="13"/>
      <c r="K20" s="13"/>
      <c r="L20" s="13"/>
      <c r="M20" s="13"/>
      <c r="N20" s="13"/>
      <c r="O20" s="13"/>
      <c r="P20" s="13"/>
      <c r="Q20" s="12"/>
      <c r="R20" s="11" t="s">
        <v>3</v>
      </c>
    </row>
    <row r="21" spans="1:18" ht="24.9" customHeight="1" thickBot="1" x14ac:dyDescent="0.35">
      <c r="A21" s="98" t="s">
        <v>19</v>
      </c>
      <c r="B21" s="99"/>
      <c r="C21" s="5">
        <f t="shared" ref="C21:P21" si="4">SUM(C11:C20)</f>
        <v>24</v>
      </c>
      <c r="D21" s="6">
        <f t="shared" si="4"/>
        <v>3.5857142857142854</v>
      </c>
      <c r="E21" s="10">
        <f t="shared" si="4"/>
        <v>10.726711709675961</v>
      </c>
      <c r="F21" s="22">
        <f t="shared" si="4"/>
        <v>660</v>
      </c>
      <c r="G21" s="22">
        <f t="shared" si="4"/>
        <v>278</v>
      </c>
      <c r="H21" s="20">
        <f t="shared" si="4"/>
        <v>382</v>
      </c>
      <c r="I21" s="5">
        <f t="shared" si="4"/>
        <v>257</v>
      </c>
      <c r="J21" s="5">
        <f t="shared" si="4"/>
        <v>14</v>
      </c>
      <c r="K21" s="5">
        <f t="shared" si="4"/>
        <v>86</v>
      </c>
      <c r="L21" s="5">
        <f t="shared" si="4"/>
        <v>25</v>
      </c>
      <c r="M21" s="5">
        <f t="shared" si="4"/>
        <v>0</v>
      </c>
      <c r="N21" s="5">
        <f t="shared" si="4"/>
        <v>0</v>
      </c>
      <c r="O21" s="5">
        <f t="shared" si="4"/>
        <v>100</v>
      </c>
      <c r="P21" s="7">
        <f t="shared" si="4"/>
        <v>0</v>
      </c>
      <c r="Q21" s="4"/>
      <c r="R21" s="3"/>
    </row>
    <row r="22" spans="1:18" ht="24.9" customHeight="1" x14ac:dyDescent="0.3">
      <c r="A22" s="19">
        <v>1</v>
      </c>
      <c r="B22" s="18" t="s">
        <v>18</v>
      </c>
      <c r="C22" s="14">
        <v>2</v>
      </c>
      <c r="D22" s="17">
        <f t="shared" ref="D22:D28" si="5">(J22+K22+M22+N22)*C22/F22</f>
        <v>0</v>
      </c>
      <c r="E22" s="16">
        <f t="shared" ref="E22:E28" si="6">(I22-K22+L22-N22+O22)*C22/F22</f>
        <v>1</v>
      </c>
      <c r="F22" s="15">
        <f t="shared" ref="F22:F28" si="7">G22+H22</f>
        <v>60</v>
      </c>
      <c r="G22" s="15">
        <v>30</v>
      </c>
      <c r="H22" s="14">
        <f t="shared" ref="H22:H28" si="8">I22+L22+O22</f>
        <v>30</v>
      </c>
      <c r="I22" s="13">
        <v>10</v>
      </c>
      <c r="J22" s="13"/>
      <c r="K22" s="13"/>
      <c r="L22" s="13">
        <v>20</v>
      </c>
      <c r="M22" s="13"/>
      <c r="N22" s="13"/>
      <c r="O22" s="13"/>
      <c r="P22" s="13"/>
      <c r="Q22" s="12"/>
      <c r="R22" s="11" t="s">
        <v>3</v>
      </c>
    </row>
    <row r="23" spans="1:18" ht="24.9" customHeight="1" x14ac:dyDescent="0.3">
      <c r="A23" s="19">
        <v>2</v>
      </c>
      <c r="B23" s="18" t="s">
        <v>17</v>
      </c>
      <c r="C23" s="14">
        <v>1</v>
      </c>
      <c r="D23" s="17">
        <f t="shared" si="5"/>
        <v>0</v>
      </c>
      <c r="E23" s="16">
        <f t="shared" si="6"/>
        <v>0.8</v>
      </c>
      <c r="F23" s="15">
        <f t="shared" si="7"/>
        <v>25</v>
      </c>
      <c r="G23" s="15">
        <v>5</v>
      </c>
      <c r="H23" s="14">
        <f t="shared" si="8"/>
        <v>20</v>
      </c>
      <c r="I23" s="13">
        <v>5</v>
      </c>
      <c r="J23" s="13"/>
      <c r="K23" s="13"/>
      <c r="L23" s="13"/>
      <c r="M23" s="13"/>
      <c r="N23" s="13"/>
      <c r="O23" s="13">
        <v>15</v>
      </c>
      <c r="P23" s="13"/>
      <c r="Q23" s="12" t="s">
        <v>10</v>
      </c>
      <c r="R23" s="11" t="s">
        <v>3</v>
      </c>
    </row>
    <row r="24" spans="1:18" s="47" customFormat="1" ht="24.9" customHeight="1" x14ac:dyDescent="0.3">
      <c r="A24" s="38">
        <v>3</v>
      </c>
      <c r="B24" s="39" t="s">
        <v>16</v>
      </c>
      <c r="C24" s="40">
        <v>2</v>
      </c>
      <c r="D24" s="41">
        <f t="shared" si="5"/>
        <v>0</v>
      </c>
      <c r="E24" s="42">
        <f t="shared" si="6"/>
        <v>0.8928571428571429</v>
      </c>
      <c r="F24" s="43">
        <f t="shared" si="7"/>
        <v>56</v>
      </c>
      <c r="G24" s="43">
        <v>31</v>
      </c>
      <c r="H24" s="40">
        <f t="shared" si="8"/>
        <v>25</v>
      </c>
      <c r="I24" s="44">
        <v>10</v>
      </c>
      <c r="J24" s="44"/>
      <c r="K24" s="44"/>
      <c r="L24" s="44"/>
      <c r="M24" s="44"/>
      <c r="N24" s="44"/>
      <c r="O24" s="44">
        <v>15</v>
      </c>
      <c r="P24" s="44"/>
      <c r="Q24" s="45" t="s">
        <v>10</v>
      </c>
      <c r="R24" s="46" t="s">
        <v>7</v>
      </c>
    </row>
    <row r="25" spans="1:18" s="47" customFormat="1" ht="24.9" customHeight="1" x14ac:dyDescent="0.3">
      <c r="A25" s="38">
        <v>4</v>
      </c>
      <c r="B25" s="39" t="s">
        <v>15</v>
      </c>
      <c r="C25" s="40">
        <v>2</v>
      </c>
      <c r="D25" s="41">
        <f t="shared" si="5"/>
        <v>0</v>
      </c>
      <c r="E25" s="42">
        <f t="shared" si="6"/>
        <v>1.1111111111111112</v>
      </c>
      <c r="F25" s="43">
        <f t="shared" si="7"/>
        <v>54</v>
      </c>
      <c r="G25" s="43">
        <v>24</v>
      </c>
      <c r="H25" s="40">
        <f t="shared" si="8"/>
        <v>30</v>
      </c>
      <c r="I25" s="44">
        <v>30</v>
      </c>
      <c r="J25" s="44"/>
      <c r="K25" s="44"/>
      <c r="L25" s="44"/>
      <c r="M25" s="44"/>
      <c r="N25" s="44"/>
      <c r="O25" s="44"/>
      <c r="P25" s="44"/>
      <c r="Q25" s="45"/>
      <c r="R25" s="46" t="s">
        <v>3</v>
      </c>
    </row>
    <row r="26" spans="1:18" s="47" customFormat="1" ht="24.9" customHeight="1" x14ac:dyDescent="0.3">
      <c r="A26" s="38">
        <v>5</v>
      </c>
      <c r="B26" s="39" t="s">
        <v>14</v>
      </c>
      <c r="C26" s="40">
        <v>2</v>
      </c>
      <c r="D26" s="41">
        <f t="shared" si="5"/>
        <v>0</v>
      </c>
      <c r="E26" s="42">
        <f t="shared" si="6"/>
        <v>1</v>
      </c>
      <c r="F26" s="43">
        <f t="shared" si="7"/>
        <v>60</v>
      </c>
      <c r="G26" s="43">
        <v>30</v>
      </c>
      <c r="H26" s="40">
        <f t="shared" si="8"/>
        <v>30</v>
      </c>
      <c r="I26" s="44">
        <v>30</v>
      </c>
      <c r="J26" s="44"/>
      <c r="K26" s="44"/>
      <c r="L26" s="44"/>
      <c r="M26" s="44"/>
      <c r="N26" s="44"/>
      <c r="O26" s="44"/>
      <c r="P26" s="44"/>
      <c r="Q26" s="45"/>
      <c r="R26" s="46" t="s">
        <v>3</v>
      </c>
    </row>
    <row r="27" spans="1:18" s="47" customFormat="1" ht="24.9" customHeight="1" x14ac:dyDescent="0.3">
      <c r="A27" s="38">
        <v>6</v>
      </c>
      <c r="B27" s="39" t="s">
        <v>13</v>
      </c>
      <c r="C27" s="40">
        <v>3</v>
      </c>
      <c r="D27" s="41">
        <f t="shared" si="5"/>
        <v>0</v>
      </c>
      <c r="E27" s="42">
        <f t="shared" si="6"/>
        <v>1.5</v>
      </c>
      <c r="F27" s="43">
        <v>90</v>
      </c>
      <c r="G27" s="43">
        <v>45</v>
      </c>
      <c r="H27" s="40">
        <f t="shared" si="8"/>
        <v>45</v>
      </c>
      <c r="I27" s="44"/>
      <c r="J27" s="44"/>
      <c r="K27" s="44"/>
      <c r="L27" s="44"/>
      <c r="M27" s="44"/>
      <c r="N27" s="44"/>
      <c r="O27" s="44">
        <v>45</v>
      </c>
      <c r="P27" s="44"/>
      <c r="Q27" s="45" t="s">
        <v>10</v>
      </c>
      <c r="R27" s="46" t="s">
        <v>7</v>
      </c>
    </row>
    <row r="28" spans="1:18" s="47" customFormat="1" ht="26.85" customHeight="1" x14ac:dyDescent="0.3">
      <c r="A28" s="38">
        <v>7</v>
      </c>
      <c r="B28" s="39" t="s">
        <v>11</v>
      </c>
      <c r="C28" s="40">
        <v>3</v>
      </c>
      <c r="D28" s="41">
        <f t="shared" si="5"/>
        <v>0</v>
      </c>
      <c r="E28" s="42">
        <f t="shared" si="6"/>
        <v>1.8</v>
      </c>
      <c r="F28" s="43">
        <f t="shared" si="7"/>
        <v>75</v>
      </c>
      <c r="G28" s="43">
        <v>30</v>
      </c>
      <c r="H28" s="40">
        <f t="shared" si="8"/>
        <v>45</v>
      </c>
      <c r="I28" s="44">
        <v>30</v>
      </c>
      <c r="J28" s="44"/>
      <c r="K28" s="44"/>
      <c r="L28" s="44"/>
      <c r="M28" s="44"/>
      <c r="N28" s="44"/>
      <c r="O28" s="44">
        <v>15</v>
      </c>
      <c r="P28" s="44"/>
      <c r="Q28" s="45" t="s">
        <v>10</v>
      </c>
      <c r="R28" s="46" t="s">
        <v>7</v>
      </c>
    </row>
    <row r="29" spans="1:18" s="47" customFormat="1" ht="24.9" customHeight="1" x14ac:dyDescent="0.3">
      <c r="A29" s="38">
        <v>8</v>
      </c>
      <c r="B29" s="39" t="s">
        <v>9</v>
      </c>
      <c r="C29" s="40">
        <v>2</v>
      </c>
      <c r="D29" s="41">
        <f t="shared" ref="D29:D30" si="9">(J29+K29+M29+N29)*C29/F29</f>
        <v>0</v>
      </c>
      <c r="E29" s="42">
        <f t="shared" ref="E29:E30" si="10">(I29-K29+L29-N29+O29)*C29/F29</f>
        <v>1</v>
      </c>
      <c r="F29" s="43">
        <f t="shared" ref="F29:F30" si="11">G29+H29</f>
        <v>60</v>
      </c>
      <c r="G29" s="43">
        <v>30</v>
      </c>
      <c r="H29" s="40">
        <f t="shared" ref="H29:H30" si="12">I29+L29+O29</f>
        <v>30</v>
      </c>
      <c r="I29" s="44"/>
      <c r="J29" s="44"/>
      <c r="K29" s="44"/>
      <c r="L29" s="44"/>
      <c r="M29" s="44"/>
      <c r="N29" s="44"/>
      <c r="O29" s="44">
        <v>30</v>
      </c>
      <c r="P29" s="44"/>
      <c r="Q29" s="45" t="s">
        <v>8</v>
      </c>
      <c r="R29" s="46" t="s">
        <v>7</v>
      </c>
    </row>
    <row r="30" spans="1:18" s="47" customFormat="1" ht="24.9" customHeight="1" thickBot="1" x14ac:dyDescent="0.35">
      <c r="A30" s="38">
        <v>9</v>
      </c>
      <c r="B30" s="39" t="s">
        <v>80</v>
      </c>
      <c r="C30" s="40">
        <v>1</v>
      </c>
      <c r="D30" s="41">
        <f t="shared" si="9"/>
        <v>0</v>
      </c>
      <c r="E30" s="42">
        <f t="shared" si="10"/>
        <v>0.83333333333333337</v>
      </c>
      <c r="F30" s="43">
        <f t="shared" si="11"/>
        <v>30</v>
      </c>
      <c r="G30" s="43">
        <v>5</v>
      </c>
      <c r="H30" s="40">
        <f t="shared" si="12"/>
        <v>25</v>
      </c>
      <c r="I30" s="44">
        <v>5</v>
      </c>
      <c r="J30" s="44"/>
      <c r="K30" s="44"/>
      <c r="L30" s="44">
        <v>10</v>
      </c>
      <c r="M30" s="44"/>
      <c r="N30" s="44"/>
      <c r="O30" s="44">
        <v>10</v>
      </c>
      <c r="P30" s="44"/>
      <c r="Q30" s="45" t="s">
        <v>10</v>
      </c>
      <c r="R30" s="46" t="s">
        <v>3</v>
      </c>
    </row>
    <row r="31" spans="1:18" ht="24.9" customHeight="1" thickBot="1" x14ac:dyDescent="0.35">
      <c r="A31" s="98" t="s">
        <v>6</v>
      </c>
      <c r="B31" s="99"/>
      <c r="C31" s="5">
        <f t="shared" ref="C31:P31" si="13">SUM(C22:C30)</f>
        <v>18</v>
      </c>
      <c r="D31" s="6">
        <f t="shared" si="13"/>
        <v>0</v>
      </c>
      <c r="E31" s="10">
        <f t="shared" si="13"/>
        <v>9.9373015873015884</v>
      </c>
      <c r="F31" s="9">
        <f t="shared" si="13"/>
        <v>510</v>
      </c>
      <c r="G31" s="21">
        <f t="shared" si="13"/>
        <v>230</v>
      </c>
      <c r="H31" s="20">
        <f t="shared" si="13"/>
        <v>280</v>
      </c>
      <c r="I31" s="5">
        <f t="shared" si="13"/>
        <v>120</v>
      </c>
      <c r="J31" s="5">
        <f t="shared" si="13"/>
        <v>0</v>
      </c>
      <c r="K31" s="5">
        <f t="shared" si="13"/>
        <v>0</v>
      </c>
      <c r="L31" s="5">
        <f t="shared" si="13"/>
        <v>30</v>
      </c>
      <c r="M31" s="5">
        <f t="shared" si="13"/>
        <v>0</v>
      </c>
      <c r="N31" s="5">
        <f t="shared" si="13"/>
        <v>0</v>
      </c>
      <c r="O31" s="5">
        <f t="shared" si="13"/>
        <v>130</v>
      </c>
      <c r="P31" s="7">
        <f t="shared" si="13"/>
        <v>0</v>
      </c>
      <c r="Q31" s="4"/>
      <c r="R31" s="3"/>
    </row>
    <row r="32" spans="1:18" ht="24.9" customHeight="1" x14ac:dyDescent="0.3">
      <c r="A32" s="19">
        <v>1</v>
      </c>
      <c r="B32" s="18" t="s">
        <v>5</v>
      </c>
      <c r="C32" s="14">
        <v>10</v>
      </c>
      <c r="D32" s="17">
        <f>(J32+K32+M32+N32)*C32/F32</f>
        <v>0</v>
      </c>
      <c r="E32" s="16">
        <f>(I32-K32+L32-N32+O32)*C32/F32</f>
        <v>0</v>
      </c>
      <c r="F32" s="15">
        <v>125</v>
      </c>
      <c r="G32" s="15"/>
      <c r="H32" s="14">
        <v>125</v>
      </c>
      <c r="I32" s="13"/>
      <c r="J32" s="13"/>
      <c r="K32" s="13"/>
      <c r="L32" s="13"/>
      <c r="M32" s="13"/>
      <c r="N32" s="13"/>
      <c r="O32" s="13"/>
      <c r="P32" s="13"/>
      <c r="Q32" s="12"/>
      <c r="R32" s="11" t="s">
        <v>3</v>
      </c>
    </row>
    <row r="33" spans="1:18" ht="24.9" customHeight="1" thickBot="1" x14ac:dyDescent="0.35">
      <c r="A33" s="19">
        <v>2</v>
      </c>
      <c r="B33" s="18" t="s">
        <v>4</v>
      </c>
      <c r="C33" s="14">
        <v>8</v>
      </c>
      <c r="D33" s="17">
        <f>(J33+K33+M33+N33)*C33/F33</f>
        <v>0</v>
      </c>
      <c r="E33" s="16">
        <f>(I33-K33+L33-N33+O33)*C33/F33</f>
        <v>6.4</v>
      </c>
      <c r="F33" s="15">
        <f>G33+H33</f>
        <v>200</v>
      </c>
      <c r="G33" s="15">
        <v>40</v>
      </c>
      <c r="H33" s="14">
        <f>I33+L33+O33</f>
        <v>160</v>
      </c>
      <c r="I33" s="13"/>
      <c r="J33" s="13"/>
      <c r="K33" s="13"/>
      <c r="L33" s="13"/>
      <c r="M33" s="13"/>
      <c r="N33" s="13"/>
      <c r="O33" s="13">
        <v>160</v>
      </c>
      <c r="P33" s="13"/>
      <c r="Q33" s="12"/>
      <c r="R33" s="11" t="s">
        <v>3</v>
      </c>
    </row>
    <row r="34" spans="1:18" ht="24.9" customHeight="1" thickBot="1" x14ac:dyDescent="0.35">
      <c r="A34" s="98" t="s">
        <v>2</v>
      </c>
      <c r="B34" s="99"/>
      <c r="C34" s="5">
        <f t="shared" ref="C34:P34" si="14">SUM(C32:C33)</f>
        <v>18</v>
      </c>
      <c r="D34" s="6">
        <f t="shared" si="14"/>
        <v>0</v>
      </c>
      <c r="E34" s="10">
        <f t="shared" si="14"/>
        <v>6.4</v>
      </c>
      <c r="F34" s="9">
        <f t="shared" si="14"/>
        <v>325</v>
      </c>
      <c r="G34" s="8">
        <f t="shared" si="14"/>
        <v>40</v>
      </c>
      <c r="H34" s="5">
        <f t="shared" si="14"/>
        <v>285</v>
      </c>
      <c r="I34" s="5">
        <f t="shared" si="14"/>
        <v>0</v>
      </c>
      <c r="J34" s="5">
        <f t="shared" si="14"/>
        <v>0</v>
      </c>
      <c r="K34" s="5">
        <f t="shared" si="14"/>
        <v>0</v>
      </c>
      <c r="L34" s="5">
        <f t="shared" si="14"/>
        <v>0</v>
      </c>
      <c r="M34" s="5">
        <f t="shared" si="14"/>
        <v>0</v>
      </c>
      <c r="N34" s="5">
        <f t="shared" si="14"/>
        <v>0</v>
      </c>
      <c r="O34" s="5">
        <f t="shared" si="14"/>
        <v>160</v>
      </c>
      <c r="P34" s="7">
        <f t="shared" si="14"/>
        <v>0</v>
      </c>
      <c r="Q34" s="4"/>
      <c r="R34" s="3"/>
    </row>
    <row r="35" spans="1:18" ht="24.9" customHeight="1" thickBot="1" x14ac:dyDescent="0.35">
      <c r="A35" s="98" t="s">
        <v>1</v>
      </c>
      <c r="B35" s="99"/>
      <c r="C35" s="5">
        <f t="shared" ref="C35:P35" si="15">C21+C31+C34</f>
        <v>60</v>
      </c>
      <c r="D35" s="6">
        <f t="shared" si="15"/>
        <v>3.5857142857142854</v>
      </c>
      <c r="E35" s="6">
        <f t="shared" si="15"/>
        <v>27.064013296977549</v>
      </c>
      <c r="F35" s="5">
        <f t="shared" si="15"/>
        <v>1495</v>
      </c>
      <c r="G35" s="5">
        <f t="shared" si="15"/>
        <v>548</v>
      </c>
      <c r="H35" s="5">
        <f t="shared" si="15"/>
        <v>947</v>
      </c>
      <c r="I35" s="5">
        <f t="shared" si="15"/>
        <v>377</v>
      </c>
      <c r="J35" s="5">
        <f t="shared" si="15"/>
        <v>14</v>
      </c>
      <c r="K35" s="5">
        <f t="shared" si="15"/>
        <v>86</v>
      </c>
      <c r="L35" s="5">
        <f t="shared" si="15"/>
        <v>55</v>
      </c>
      <c r="M35" s="5">
        <f t="shared" si="15"/>
        <v>0</v>
      </c>
      <c r="N35" s="5">
        <f t="shared" si="15"/>
        <v>0</v>
      </c>
      <c r="O35" s="5">
        <f t="shared" si="15"/>
        <v>390</v>
      </c>
      <c r="P35" s="5">
        <f t="shared" si="15"/>
        <v>0</v>
      </c>
      <c r="Q35" s="4"/>
      <c r="R35" s="3"/>
    </row>
    <row r="36" spans="1:18" x14ac:dyDescent="0.3">
      <c r="B36" s="2" t="s">
        <v>0</v>
      </c>
    </row>
  </sheetData>
  <mergeCells count="41">
    <mergeCell ref="A35:B35"/>
    <mergeCell ref="A4:E4"/>
    <mergeCell ref="A5:E5"/>
    <mergeCell ref="A3:R3"/>
    <mergeCell ref="A2:R2"/>
    <mergeCell ref="G9:G10"/>
    <mergeCell ref="I9:I10"/>
    <mergeCell ref="A34:B34"/>
    <mergeCell ref="A21:B21"/>
    <mergeCell ref="A31:B31"/>
    <mergeCell ref="A9:A10"/>
    <mergeCell ref="B9:B10"/>
    <mergeCell ref="C9:C10"/>
    <mergeCell ref="Q9:Q10"/>
    <mergeCell ref="R9:R10"/>
    <mergeCell ref="M9:M10"/>
    <mergeCell ref="P9:P10"/>
    <mergeCell ref="K9:K10"/>
    <mergeCell ref="L9:L10"/>
    <mergeCell ref="J9:J10"/>
    <mergeCell ref="I7:K7"/>
    <mergeCell ref="O7:Q7"/>
    <mergeCell ref="N9:N10"/>
    <mergeCell ref="O9:O10"/>
    <mergeCell ref="A1:R1"/>
    <mergeCell ref="L4:R4"/>
    <mergeCell ref="L5:R5"/>
    <mergeCell ref="F4:K4"/>
    <mergeCell ref="F5:K5"/>
    <mergeCell ref="A6:A8"/>
    <mergeCell ref="B6:B8"/>
    <mergeCell ref="F6:F8"/>
    <mergeCell ref="G6:G8"/>
    <mergeCell ref="R6:R8"/>
    <mergeCell ref="L7:N7"/>
    <mergeCell ref="C7:C8"/>
    <mergeCell ref="H7:H8"/>
    <mergeCell ref="H6:Q6"/>
    <mergeCell ref="C6:E6"/>
    <mergeCell ref="E7:E8"/>
    <mergeCell ref="D7:D8"/>
  </mergeCells>
  <pageMargins left="0.23622047244094491" right="0.23622047244094491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4"/>
  <sheetViews>
    <sheetView tabSelected="1" topLeftCell="C1" zoomScaleNormal="100" workbookViewId="0">
      <selection activeCell="C26" sqref="A26:XFD26"/>
    </sheetView>
  </sheetViews>
  <sheetFormatPr defaultColWidth="9.109375" defaultRowHeight="14.4" x14ac:dyDescent="0.3"/>
  <cols>
    <col min="1" max="1" width="4.5546875" customWidth="1"/>
    <col min="2" max="2" width="36.109375" customWidth="1"/>
    <col min="3" max="16" width="10.6640625" style="1" customWidth="1"/>
    <col min="17" max="18" width="10.6640625" customWidth="1"/>
  </cols>
  <sheetData>
    <row r="1" spans="1:18" ht="30" customHeight="1" thickTop="1" thickBot="1" x14ac:dyDescent="0.4">
      <c r="A1" s="79" t="s">
        <v>79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ht="30.75" customHeight="1" x14ac:dyDescent="0.35">
      <c r="A2" s="104" t="s">
        <v>57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30" customHeight="1" thickBot="1" x14ac:dyDescent="0.4">
      <c r="A3" s="102" t="s">
        <v>56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18" ht="30.75" customHeight="1" x14ac:dyDescent="0.3">
      <c r="A4" s="100" t="s">
        <v>77</v>
      </c>
      <c r="B4" s="86"/>
      <c r="C4" s="86"/>
      <c r="D4" s="86"/>
      <c r="E4" s="87"/>
      <c r="F4" s="85" t="s">
        <v>76</v>
      </c>
      <c r="G4" s="86"/>
      <c r="H4" s="86"/>
      <c r="I4" s="86"/>
      <c r="J4" s="86"/>
      <c r="K4" s="87"/>
      <c r="L4" s="85" t="s">
        <v>81</v>
      </c>
      <c r="M4" s="86"/>
      <c r="N4" s="86"/>
      <c r="O4" s="86"/>
      <c r="P4" s="86"/>
      <c r="Q4" s="86"/>
      <c r="R4" s="86"/>
    </row>
    <row r="5" spans="1:18" ht="30" customHeight="1" thickBot="1" x14ac:dyDescent="0.35">
      <c r="A5" s="101" t="s">
        <v>53</v>
      </c>
      <c r="B5" s="89"/>
      <c r="C5" s="89"/>
      <c r="D5" s="89"/>
      <c r="E5" s="90"/>
      <c r="F5" s="88" t="s">
        <v>52</v>
      </c>
      <c r="G5" s="89"/>
      <c r="H5" s="89"/>
      <c r="I5" s="89"/>
      <c r="J5" s="89"/>
      <c r="K5" s="90"/>
      <c r="L5" s="83" t="s">
        <v>51</v>
      </c>
      <c r="M5" s="84"/>
      <c r="N5" s="84"/>
      <c r="O5" s="84"/>
      <c r="P5" s="84"/>
      <c r="Q5" s="84"/>
      <c r="R5" s="84"/>
    </row>
    <row r="6" spans="1:18" ht="15.75" customHeight="1" x14ac:dyDescent="0.3">
      <c r="A6" s="50" t="s">
        <v>50</v>
      </c>
      <c r="B6" s="53" t="s">
        <v>49</v>
      </c>
      <c r="C6" s="72" t="s">
        <v>44</v>
      </c>
      <c r="D6" s="73"/>
      <c r="E6" s="74"/>
      <c r="F6" s="56" t="s">
        <v>48</v>
      </c>
      <c r="G6" s="56" t="s">
        <v>47</v>
      </c>
      <c r="H6" s="69" t="s">
        <v>46</v>
      </c>
      <c r="I6" s="70"/>
      <c r="J6" s="70"/>
      <c r="K6" s="70"/>
      <c r="L6" s="70"/>
      <c r="M6" s="70"/>
      <c r="N6" s="70"/>
      <c r="O6" s="70"/>
      <c r="P6" s="70"/>
      <c r="Q6" s="71"/>
      <c r="R6" s="59" t="s">
        <v>45</v>
      </c>
    </row>
    <row r="7" spans="1:18" ht="36" customHeight="1" x14ac:dyDescent="0.3">
      <c r="A7" s="51"/>
      <c r="B7" s="54"/>
      <c r="C7" s="65" t="s">
        <v>44</v>
      </c>
      <c r="D7" s="77" t="s">
        <v>43</v>
      </c>
      <c r="E7" s="75" t="s">
        <v>42</v>
      </c>
      <c r="F7" s="57"/>
      <c r="G7" s="57"/>
      <c r="H7" s="67" t="s">
        <v>41</v>
      </c>
      <c r="I7" s="95" t="s">
        <v>40</v>
      </c>
      <c r="J7" s="95"/>
      <c r="K7" s="95"/>
      <c r="L7" s="62" t="s">
        <v>39</v>
      </c>
      <c r="M7" s="63"/>
      <c r="N7" s="64"/>
      <c r="O7" s="96" t="s">
        <v>38</v>
      </c>
      <c r="P7" s="96"/>
      <c r="Q7" s="97"/>
      <c r="R7" s="60"/>
    </row>
    <row r="8" spans="1:18" s="23" customFormat="1" ht="42" customHeight="1" thickBot="1" x14ac:dyDescent="0.35">
      <c r="A8" s="52"/>
      <c r="B8" s="55"/>
      <c r="C8" s="66"/>
      <c r="D8" s="78"/>
      <c r="E8" s="76"/>
      <c r="F8" s="58"/>
      <c r="G8" s="58"/>
      <c r="H8" s="68"/>
      <c r="I8" s="35" t="s">
        <v>37</v>
      </c>
      <c r="J8" s="35" t="s">
        <v>35</v>
      </c>
      <c r="K8" s="34" t="s">
        <v>34</v>
      </c>
      <c r="L8" s="35" t="s">
        <v>36</v>
      </c>
      <c r="M8" s="35" t="s">
        <v>35</v>
      </c>
      <c r="N8" s="35" t="s">
        <v>34</v>
      </c>
      <c r="O8" s="35" t="s">
        <v>33</v>
      </c>
      <c r="P8" s="34" t="s">
        <v>32</v>
      </c>
      <c r="Q8" s="33" t="s">
        <v>31</v>
      </c>
      <c r="R8" s="116"/>
    </row>
    <row r="9" spans="1:18" s="28" customFormat="1" ht="15" customHeight="1" x14ac:dyDescent="0.3">
      <c r="A9" s="108">
        <v>1</v>
      </c>
      <c r="B9" s="110">
        <v>2</v>
      </c>
      <c r="C9" s="112">
        <v>3</v>
      </c>
      <c r="D9" s="32">
        <v>4</v>
      </c>
      <c r="E9" s="31">
        <v>5</v>
      </c>
      <c r="F9" s="30">
        <v>6</v>
      </c>
      <c r="G9" s="106">
        <v>7</v>
      </c>
      <c r="H9" s="29">
        <v>8</v>
      </c>
      <c r="I9" s="91">
        <v>9</v>
      </c>
      <c r="J9" s="93">
        <v>10</v>
      </c>
      <c r="K9" s="91">
        <v>11</v>
      </c>
      <c r="L9" s="91">
        <v>12</v>
      </c>
      <c r="M9" s="93">
        <v>13</v>
      </c>
      <c r="N9" s="91">
        <v>14</v>
      </c>
      <c r="O9" s="91">
        <v>15</v>
      </c>
      <c r="P9" s="91">
        <v>16</v>
      </c>
      <c r="Q9" s="114">
        <v>17</v>
      </c>
      <c r="R9" s="108">
        <v>18</v>
      </c>
    </row>
    <row r="10" spans="1:18" s="23" customFormat="1" ht="43.5" customHeight="1" thickBot="1" x14ac:dyDescent="0.35">
      <c r="A10" s="109"/>
      <c r="B10" s="111"/>
      <c r="C10" s="113"/>
      <c r="D10" s="27" t="s">
        <v>30</v>
      </c>
      <c r="E10" s="26" t="s">
        <v>29</v>
      </c>
      <c r="F10" s="25" t="s">
        <v>28</v>
      </c>
      <c r="G10" s="107"/>
      <c r="H10" s="24" t="s">
        <v>27</v>
      </c>
      <c r="I10" s="92"/>
      <c r="J10" s="94"/>
      <c r="K10" s="92"/>
      <c r="L10" s="92"/>
      <c r="M10" s="94"/>
      <c r="N10" s="92"/>
      <c r="O10" s="92"/>
      <c r="P10" s="92"/>
      <c r="Q10" s="115"/>
      <c r="R10" s="109"/>
    </row>
    <row r="11" spans="1:18" s="23" customFormat="1" ht="24.9" customHeight="1" x14ac:dyDescent="0.3">
      <c r="A11" s="19">
        <v>1</v>
      </c>
      <c r="B11" s="18" t="s">
        <v>75</v>
      </c>
      <c r="C11" s="14">
        <v>2</v>
      </c>
      <c r="D11" s="17">
        <f t="shared" ref="D11:D19" si="0">(J11+K11+M11+N11)*C11/F11</f>
        <v>1.2</v>
      </c>
      <c r="E11" s="16">
        <f t="shared" ref="E11:E19" si="1">(I11-K11+L11-N11+O11)*C11/F11</f>
        <v>1.2</v>
      </c>
      <c r="F11" s="15">
        <f t="shared" ref="F11:F19" si="2">G11+H11</f>
        <v>50</v>
      </c>
      <c r="G11" s="15">
        <v>20</v>
      </c>
      <c r="H11" s="14">
        <f t="shared" ref="H11:H19" si="3">I11+L11+O11</f>
        <v>30</v>
      </c>
      <c r="I11" s="13">
        <v>30</v>
      </c>
      <c r="J11" s="49">
        <v>30</v>
      </c>
      <c r="K11" s="13"/>
      <c r="L11" s="13"/>
      <c r="M11" s="13"/>
      <c r="N11" s="13"/>
      <c r="O11" s="13"/>
      <c r="P11" s="13"/>
      <c r="Q11" s="12"/>
      <c r="R11" s="18" t="s">
        <v>3</v>
      </c>
    </row>
    <row r="12" spans="1:18" s="23" customFormat="1" ht="24.9" customHeight="1" x14ac:dyDescent="0.3">
      <c r="A12" s="19">
        <v>2</v>
      </c>
      <c r="B12" s="18" t="s">
        <v>74</v>
      </c>
      <c r="C12" s="14">
        <v>2</v>
      </c>
      <c r="D12" s="17">
        <f t="shared" si="0"/>
        <v>0</v>
      </c>
      <c r="E12" s="16">
        <f t="shared" si="1"/>
        <v>1</v>
      </c>
      <c r="F12" s="15">
        <f t="shared" si="2"/>
        <v>60</v>
      </c>
      <c r="G12" s="15">
        <v>30</v>
      </c>
      <c r="H12" s="14">
        <f t="shared" si="3"/>
        <v>30</v>
      </c>
      <c r="I12" s="13">
        <v>20</v>
      </c>
      <c r="J12" s="13"/>
      <c r="K12" s="13"/>
      <c r="L12" s="13"/>
      <c r="M12" s="13"/>
      <c r="N12" s="13"/>
      <c r="O12" s="13">
        <v>10</v>
      </c>
      <c r="P12" s="13"/>
      <c r="Q12" s="12" t="s">
        <v>10</v>
      </c>
      <c r="R12" s="18" t="s">
        <v>3</v>
      </c>
    </row>
    <row r="13" spans="1:18" s="23" customFormat="1" ht="24.9" customHeight="1" x14ac:dyDescent="0.3">
      <c r="A13" s="19">
        <v>3</v>
      </c>
      <c r="B13" s="18" t="s">
        <v>73</v>
      </c>
      <c r="C13" s="14">
        <v>2</v>
      </c>
      <c r="D13" s="17">
        <f t="shared" si="0"/>
        <v>0</v>
      </c>
      <c r="E13" s="16">
        <f t="shared" si="1"/>
        <v>1</v>
      </c>
      <c r="F13" s="15">
        <f t="shared" si="2"/>
        <v>60</v>
      </c>
      <c r="G13" s="15">
        <v>30</v>
      </c>
      <c r="H13" s="14">
        <f t="shared" si="3"/>
        <v>30</v>
      </c>
      <c r="I13" s="13">
        <v>10</v>
      </c>
      <c r="J13" s="13"/>
      <c r="K13" s="13"/>
      <c r="L13" s="13"/>
      <c r="M13" s="13"/>
      <c r="N13" s="13"/>
      <c r="O13" s="13">
        <v>20</v>
      </c>
      <c r="P13" s="13"/>
      <c r="Q13" s="12" t="s">
        <v>25</v>
      </c>
      <c r="R13" s="11" t="s">
        <v>3</v>
      </c>
    </row>
    <row r="14" spans="1:18" s="23" customFormat="1" ht="24.9" customHeight="1" x14ac:dyDescent="0.3">
      <c r="A14" s="19">
        <v>4</v>
      </c>
      <c r="B14" s="18" t="s">
        <v>72</v>
      </c>
      <c r="C14" s="14">
        <v>3</v>
      </c>
      <c r="D14" s="17">
        <f t="shared" si="0"/>
        <v>0</v>
      </c>
      <c r="E14" s="16">
        <f t="shared" si="1"/>
        <v>1.5</v>
      </c>
      <c r="F14" s="48">
        <f t="shared" si="2"/>
        <v>90</v>
      </c>
      <c r="G14" s="15">
        <v>45</v>
      </c>
      <c r="H14" s="14">
        <f t="shared" si="3"/>
        <v>45</v>
      </c>
      <c r="I14" s="13"/>
      <c r="J14" s="13"/>
      <c r="K14" s="13"/>
      <c r="L14" s="13"/>
      <c r="M14" s="13"/>
      <c r="N14" s="13"/>
      <c r="O14" s="13">
        <v>45</v>
      </c>
      <c r="P14" s="13"/>
      <c r="Q14" s="12" t="s">
        <v>8</v>
      </c>
      <c r="R14" s="11" t="s">
        <v>3</v>
      </c>
    </row>
    <row r="15" spans="1:18" s="23" customFormat="1" ht="24.9" customHeight="1" x14ac:dyDescent="0.3">
      <c r="A15" s="19">
        <v>5</v>
      </c>
      <c r="B15" s="18" t="s">
        <v>63</v>
      </c>
      <c r="C15" s="14">
        <v>2</v>
      </c>
      <c r="D15" s="17">
        <f t="shared" si="0"/>
        <v>0</v>
      </c>
      <c r="E15" s="16">
        <f t="shared" si="1"/>
        <v>1</v>
      </c>
      <c r="F15" s="48">
        <f t="shared" si="2"/>
        <v>60</v>
      </c>
      <c r="G15" s="15">
        <v>30</v>
      </c>
      <c r="H15" s="14">
        <f t="shared" si="3"/>
        <v>30</v>
      </c>
      <c r="I15" s="13">
        <v>30</v>
      </c>
      <c r="J15" s="13"/>
      <c r="K15" s="13"/>
      <c r="L15" s="13"/>
      <c r="M15" s="13"/>
      <c r="N15" s="13"/>
      <c r="O15" s="13"/>
      <c r="P15" s="13"/>
      <c r="Q15" s="12"/>
      <c r="R15" s="11" t="s">
        <v>3</v>
      </c>
    </row>
    <row r="16" spans="1:18" s="23" customFormat="1" ht="24.9" customHeight="1" x14ac:dyDescent="0.3">
      <c r="A16" s="19">
        <v>6</v>
      </c>
      <c r="B16" s="18" t="s">
        <v>65</v>
      </c>
      <c r="C16" s="14">
        <v>2</v>
      </c>
      <c r="D16" s="17">
        <f t="shared" si="0"/>
        <v>0</v>
      </c>
      <c r="E16" s="16">
        <f t="shared" si="1"/>
        <v>1.3333333333333333</v>
      </c>
      <c r="F16" s="48">
        <f t="shared" si="2"/>
        <v>60</v>
      </c>
      <c r="G16" s="15">
        <v>20</v>
      </c>
      <c r="H16" s="14">
        <f t="shared" si="3"/>
        <v>40</v>
      </c>
      <c r="I16" s="13">
        <v>40</v>
      </c>
      <c r="J16" s="13"/>
      <c r="K16" s="13"/>
      <c r="L16" s="13"/>
      <c r="M16" s="13"/>
      <c r="N16" s="13"/>
      <c r="O16" s="13"/>
      <c r="P16" s="13"/>
      <c r="Q16" s="12"/>
      <c r="R16" s="11" t="s">
        <v>71</v>
      </c>
    </row>
    <row r="17" spans="1:18" s="23" customFormat="1" ht="24.9" customHeight="1" x14ac:dyDescent="0.3">
      <c r="A17" s="19">
        <v>7</v>
      </c>
      <c r="B17" s="18" t="s">
        <v>67</v>
      </c>
      <c r="C17" s="14">
        <v>2</v>
      </c>
      <c r="D17" s="17">
        <f t="shared" si="0"/>
        <v>0</v>
      </c>
      <c r="E17" s="16">
        <f t="shared" si="1"/>
        <v>1.32</v>
      </c>
      <c r="F17" s="48">
        <f t="shared" si="2"/>
        <v>50</v>
      </c>
      <c r="G17" s="15">
        <v>17</v>
      </c>
      <c r="H17" s="14">
        <f t="shared" si="3"/>
        <v>33</v>
      </c>
      <c r="I17" s="13">
        <v>21</v>
      </c>
      <c r="J17" s="13"/>
      <c r="K17" s="13"/>
      <c r="L17" s="13"/>
      <c r="M17" s="13"/>
      <c r="N17" s="13"/>
      <c r="O17" s="13">
        <v>12</v>
      </c>
      <c r="P17" s="13"/>
      <c r="Q17" s="12" t="s">
        <v>8</v>
      </c>
      <c r="R17" s="11" t="s">
        <v>71</v>
      </c>
    </row>
    <row r="18" spans="1:18" s="23" customFormat="1" ht="24.9" customHeight="1" x14ac:dyDescent="0.3">
      <c r="A18" s="19">
        <v>8</v>
      </c>
      <c r="B18" s="18" t="s">
        <v>70</v>
      </c>
      <c r="C18" s="14">
        <v>3</v>
      </c>
      <c r="D18" s="17">
        <f t="shared" si="0"/>
        <v>0</v>
      </c>
      <c r="E18" s="16">
        <f t="shared" si="1"/>
        <v>1.8</v>
      </c>
      <c r="F18" s="48">
        <f t="shared" si="2"/>
        <v>75</v>
      </c>
      <c r="G18" s="15">
        <v>30</v>
      </c>
      <c r="H18" s="14">
        <f t="shared" si="3"/>
        <v>45</v>
      </c>
      <c r="I18" s="13">
        <v>15</v>
      </c>
      <c r="J18" s="13"/>
      <c r="K18" s="13"/>
      <c r="L18" s="13"/>
      <c r="M18" s="13"/>
      <c r="N18" s="13"/>
      <c r="O18" s="13">
        <v>30</v>
      </c>
      <c r="P18" s="13"/>
      <c r="Q18" s="12" t="s">
        <v>8</v>
      </c>
      <c r="R18" s="11" t="s">
        <v>7</v>
      </c>
    </row>
    <row r="19" spans="1:18" s="23" customFormat="1" ht="24.9" customHeight="1" thickBot="1" x14ac:dyDescent="0.35">
      <c r="A19" s="19">
        <v>9</v>
      </c>
      <c r="B19" s="18" t="s">
        <v>68</v>
      </c>
      <c r="C19" s="14">
        <v>4</v>
      </c>
      <c r="D19" s="17">
        <f t="shared" si="0"/>
        <v>0</v>
      </c>
      <c r="E19" s="16">
        <f t="shared" si="1"/>
        <v>2.5666666666666669</v>
      </c>
      <c r="F19" s="48">
        <f t="shared" si="2"/>
        <v>120</v>
      </c>
      <c r="G19" s="15">
        <v>43</v>
      </c>
      <c r="H19" s="14">
        <f t="shared" si="3"/>
        <v>77</v>
      </c>
      <c r="I19" s="13">
        <v>53</v>
      </c>
      <c r="J19" s="13"/>
      <c r="K19" s="13"/>
      <c r="L19" s="13"/>
      <c r="M19" s="13"/>
      <c r="N19" s="13"/>
      <c r="O19" s="13">
        <v>24</v>
      </c>
      <c r="P19" s="13"/>
      <c r="Q19" s="12" t="s">
        <v>8</v>
      </c>
      <c r="R19" s="11" t="s">
        <v>3</v>
      </c>
    </row>
    <row r="20" spans="1:18" ht="24.9" customHeight="1" thickBot="1" x14ac:dyDescent="0.35">
      <c r="A20" s="98" t="s">
        <v>69</v>
      </c>
      <c r="B20" s="99"/>
      <c r="C20" s="5">
        <f t="shared" ref="C20:P20" si="4">SUM(C11:C19)</f>
        <v>22</v>
      </c>
      <c r="D20" s="6">
        <f t="shared" si="4"/>
        <v>1.2</v>
      </c>
      <c r="E20" s="10">
        <f t="shared" si="4"/>
        <v>12.72</v>
      </c>
      <c r="F20" s="22">
        <f t="shared" si="4"/>
        <v>625</v>
      </c>
      <c r="G20" s="22">
        <f t="shared" si="4"/>
        <v>265</v>
      </c>
      <c r="H20" s="20">
        <f t="shared" si="4"/>
        <v>360</v>
      </c>
      <c r="I20" s="5">
        <f t="shared" si="4"/>
        <v>219</v>
      </c>
      <c r="J20" s="5">
        <f t="shared" si="4"/>
        <v>30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141</v>
      </c>
      <c r="P20" s="21">
        <f t="shared" si="4"/>
        <v>0</v>
      </c>
      <c r="Q20" s="36"/>
      <c r="R20" s="3"/>
    </row>
    <row r="21" spans="1:18" ht="24.9" customHeight="1" x14ac:dyDescent="0.3">
      <c r="A21" s="19">
        <v>1</v>
      </c>
      <c r="B21" s="18" t="s">
        <v>68</v>
      </c>
      <c r="C21" s="14">
        <v>4</v>
      </c>
      <c r="D21" s="17">
        <f t="shared" ref="D21:D28" si="5">(J21+K21+M21+N21)*C21/F21</f>
        <v>0</v>
      </c>
      <c r="E21" s="16">
        <f t="shared" ref="E21:E28" si="6">(I21-K21+L21-N21+O21)*C21/F21</f>
        <v>1.4333333333333333</v>
      </c>
      <c r="F21" s="48">
        <f t="shared" ref="F21:F30" si="7">G21+H21</f>
        <v>120</v>
      </c>
      <c r="G21" s="15">
        <v>77</v>
      </c>
      <c r="H21" s="14">
        <f t="shared" ref="H21:H28" si="8">I21+L21+O21</f>
        <v>43</v>
      </c>
      <c r="I21" s="13">
        <v>27</v>
      </c>
      <c r="J21" s="13"/>
      <c r="K21" s="13"/>
      <c r="L21" s="13"/>
      <c r="M21" s="13"/>
      <c r="N21" s="13"/>
      <c r="O21" s="13">
        <v>16</v>
      </c>
      <c r="P21" s="13"/>
      <c r="Q21" s="12" t="s">
        <v>8</v>
      </c>
      <c r="R21" s="11" t="s">
        <v>7</v>
      </c>
    </row>
    <row r="22" spans="1:18" ht="24.9" customHeight="1" x14ac:dyDescent="0.3">
      <c r="A22" s="19">
        <v>2</v>
      </c>
      <c r="B22" s="18" t="s">
        <v>67</v>
      </c>
      <c r="C22" s="14">
        <v>1</v>
      </c>
      <c r="D22" s="17">
        <f t="shared" si="5"/>
        <v>0</v>
      </c>
      <c r="E22" s="16">
        <f t="shared" si="6"/>
        <v>0.4</v>
      </c>
      <c r="F22" s="48">
        <f t="shared" si="7"/>
        <v>30</v>
      </c>
      <c r="G22" s="15">
        <v>18</v>
      </c>
      <c r="H22" s="14">
        <f t="shared" si="8"/>
        <v>12</v>
      </c>
      <c r="I22" s="13"/>
      <c r="J22" s="13"/>
      <c r="K22" s="13"/>
      <c r="L22" s="13"/>
      <c r="M22" s="13"/>
      <c r="N22" s="13"/>
      <c r="O22" s="13">
        <v>12</v>
      </c>
      <c r="P22" s="13"/>
      <c r="Q22" s="12" t="s">
        <v>8</v>
      </c>
      <c r="R22" s="11" t="s">
        <v>7</v>
      </c>
    </row>
    <row r="23" spans="1:18" ht="24.9" customHeight="1" x14ac:dyDescent="0.3">
      <c r="A23" s="19">
        <v>3</v>
      </c>
      <c r="B23" s="18" t="s">
        <v>66</v>
      </c>
      <c r="C23" s="14">
        <v>3</v>
      </c>
      <c r="D23" s="17">
        <f t="shared" si="5"/>
        <v>0</v>
      </c>
      <c r="E23" s="16">
        <f t="shared" si="6"/>
        <v>1.5</v>
      </c>
      <c r="F23" s="48">
        <f t="shared" si="7"/>
        <v>90</v>
      </c>
      <c r="G23" s="15">
        <v>45</v>
      </c>
      <c r="H23" s="14">
        <f t="shared" si="8"/>
        <v>45</v>
      </c>
      <c r="I23" s="13"/>
      <c r="J23" s="13"/>
      <c r="K23" s="13"/>
      <c r="L23" s="13"/>
      <c r="M23" s="13"/>
      <c r="N23" s="13"/>
      <c r="O23" s="13">
        <v>45</v>
      </c>
      <c r="P23" s="13"/>
      <c r="Q23" s="12" t="s">
        <v>8</v>
      </c>
      <c r="R23" s="11" t="s">
        <v>7</v>
      </c>
    </row>
    <row r="24" spans="1:18" ht="24.9" customHeight="1" x14ac:dyDescent="0.3">
      <c r="A24" s="19">
        <v>4</v>
      </c>
      <c r="B24" s="18" t="s">
        <v>65</v>
      </c>
      <c r="C24" s="14">
        <v>2</v>
      </c>
      <c r="D24" s="17">
        <f t="shared" si="5"/>
        <v>0</v>
      </c>
      <c r="E24" s="16">
        <f t="shared" si="6"/>
        <v>0.8</v>
      </c>
      <c r="F24" s="48">
        <f t="shared" si="7"/>
        <v>50</v>
      </c>
      <c r="G24" s="15">
        <v>30</v>
      </c>
      <c r="H24" s="14">
        <f t="shared" si="8"/>
        <v>20</v>
      </c>
      <c r="I24" s="13"/>
      <c r="J24" s="13"/>
      <c r="K24" s="13"/>
      <c r="L24" s="13"/>
      <c r="M24" s="13"/>
      <c r="N24" s="13"/>
      <c r="O24" s="13">
        <v>20</v>
      </c>
      <c r="P24" s="13"/>
      <c r="Q24" s="12" t="s">
        <v>10</v>
      </c>
      <c r="R24" s="11" t="s">
        <v>7</v>
      </c>
    </row>
    <row r="25" spans="1:18" ht="24.9" customHeight="1" x14ac:dyDescent="0.3">
      <c r="A25" s="19">
        <v>5</v>
      </c>
      <c r="B25" s="18" t="s">
        <v>64</v>
      </c>
      <c r="C25" s="14">
        <v>2</v>
      </c>
      <c r="D25" s="17">
        <f t="shared" si="5"/>
        <v>0</v>
      </c>
      <c r="E25" s="16">
        <f t="shared" si="6"/>
        <v>1</v>
      </c>
      <c r="F25" s="48">
        <f t="shared" si="7"/>
        <v>60</v>
      </c>
      <c r="G25" s="15">
        <v>30</v>
      </c>
      <c r="H25" s="14">
        <f t="shared" si="8"/>
        <v>30</v>
      </c>
      <c r="I25" s="13">
        <v>30</v>
      </c>
      <c r="J25" s="13"/>
      <c r="K25" s="13"/>
      <c r="L25" s="13"/>
      <c r="M25" s="13"/>
      <c r="N25" s="13"/>
      <c r="O25" s="13"/>
      <c r="P25" s="13"/>
      <c r="Q25" s="12"/>
      <c r="R25" s="11" t="s">
        <v>3</v>
      </c>
    </row>
    <row r="26" spans="1:18" s="126" customFormat="1" ht="24.9" customHeight="1" x14ac:dyDescent="0.3">
      <c r="A26" s="117">
        <v>6</v>
      </c>
      <c r="B26" s="118" t="s">
        <v>82</v>
      </c>
      <c r="C26" s="119">
        <v>2</v>
      </c>
      <c r="D26" s="120">
        <f>(J26+K26+M26+N26)*C26/F26</f>
        <v>0</v>
      </c>
      <c r="E26" s="121">
        <f>(I26-K26+L26-N26+O26)*C26/F26</f>
        <v>0.8</v>
      </c>
      <c r="F26" s="122">
        <f>G26+H26</f>
        <v>50</v>
      </c>
      <c r="G26" s="122">
        <v>30</v>
      </c>
      <c r="H26" s="119">
        <v>20</v>
      </c>
      <c r="I26" s="123">
        <v>10</v>
      </c>
      <c r="J26" s="123"/>
      <c r="K26" s="123"/>
      <c r="L26" s="123">
        <v>10</v>
      </c>
      <c r="M26" s="123"/>
      <c r="N26" s="123"/>
      <c r="O26" s="123"/>
      <c r="P26" s="123"/>
      <c r="Q26" s="124"/>
      <c r="R26" s="125" t="s">
        <v>3</v>
      </c>
    </row>
    <row r="27" spans="1:18" ht="24.9" customHeight="1" x14ac:dyDescent="0.3">
      <c r="A27" s="19">
        <v>7</v>
      </c>
      <c r="B27" s="18" t="s">
        <v>63</v>
      </c>
      <c r="C27" s="14">
        <v>1</v>
      </c>
      <c r="D27" s="17">
        <f t="shared" si="5"/>
        <v>0</v>
      </c>
      <c r="E27" s="16">
        <f t="shared" si="6"/>
        <v>0.53333333333333333</v>
      </c>
      <c r="F27" s="48">
        <f t="shared" si="7"/>
        <v>30</v>
      </c>
      <c r="G27" s="15">
        <v>14</v>
      </c>
      <c r="H27" s="14">
        <f t="shared" si="8"/>
        <v>16</v>
      </c>
      <c r="I27" s="13"/>
      <c r="J27" s="13"/>
      <c r="K27" s="13"/>
      <c r="L27" s="13"/>
      <c r="M27" s="13"/>
      <c r="N27" s="13"/>
      <c r="O27" s="13">
        <v>16</v>
      </c>
      <c r="P27" s="13"/>
      <c r="Q27" s="12" t="s">
        <v>8</v>
      </c>
      <c r="R27" s="11" t="s">
        <v>7</v>
      </c>
    </row>
    <row r="28" spans="1:18" ht="24.9" customHeight="1" thickBot="1" x14ac:dyDescent="0.35">
      <c r="A28" s="19">
        <v>8</v>
      </c>
      <c r="B28" s="18" t="s">
        <v>62</v>
      </c>
      <c r="C28" s="14">
        <v>2</v>
      </c>
      <c r="D28" s="17">
        <f t="shared" si="5"/>
        <v>0</v>
      </c>
      <c r="E28" s="16">
        <f t="shared" si="6"/>
        <v>1</v>
      </c>
      <c r="F28" s="48">
        <f t="shared" si="7"/>
        <v>60</v>
      </c>
      <c r="G28" s="15">
        <v>30</v>
      </c>
      <c r="H28" s="14">
        <f t="shared" si="8"/>
        <v>30</v>
      </c>
      <c r="I28" s="13">
        <v>20</v>
      </c>
      <c r="J28" s="13"/>
      <c r="K28" s="13"/>
      <c r="L28" s="13"/>
      <c r="M28" s="13"/>
      <c r="N28" s="13"/>
      <c r="O28" s="13">
        <v>10</v>
      </c>
      <c r="P28" s="13"/>
      <c r="Q28" s="12" t="s">
        <v>8</v>
      </c>
      <c r="R28" s="11" t="s">
        <v>7</v>
      </c>
    </row>
    <row r="29" spans="1:18" ht="24.9" customHeight="1" thickBot="1" x14ac:dyDescent="0.35">
      <c r="A29" s="98" t="s">
        <v>61</v>
      </c>
      <c r="B29" s="99"/>
      <c r="C29" s="5">
        <f t="shared" ref="C29:P29" si="9">SUM(C21:C28)</f>
        <v>17</v>
      </c>
      <c r="D29" s="6">
        <f t="shared" si="9"/>
        <v>0</v>
      </c>
      <c r="E29" s="37">
        <f t="shared" si="9"/>
        <v>7.4666666666666668</v>
      </c>
      <c r="F29" s="8">
        <f t="shared" si="9"/>
        <v>490</v>
      </c>
      <c r="G29" s="8">
        <f t="shared" si="9"/>
        <v>274</v>
      </c>
      <c r="H29" s="5">
        <f t="shared" si="9"/>
        <v>216</v>
      </c>
      <c r="I29" s="5">
        <f t="shared" si="9"/>
        <v>87</v>
      </c>
      <c r="J29" s="5">
        <f t="shared" si="9"/>
        <v>0</v>
      </c>
      <c r="K29" s="5">
        <f t="shared" si="9"/>
        <v>0</v>
      </c>
      <c r="L29" s="5">
        <f t="shared" si="9"/>
        <v>10</v>
      </c>
      <c r="M29" s="5">
        <f t="shared" si="9"/>
        <v>0</v>
      </c>
      <c r="N29" s="5">
        <f t="shared" si="9"/>
        <v>0</v>
      </c>
      <c r="O29" s="5">
        <f t="shared" si="9"/>
        <v>119</v>
      </c>
      <c r="P29" s="21">
        <f t="shared" si="9"/>
        <v>0</v>
      </c>
      <c r="Q29" s="36"/>
      <c r="R29" s="3"/>
    </row>
    <row r="30" spans="1:18" ht="24.9" customHeight="1" x14ac:dyDescent="0.3">
      <c r="A30" s="19">
        <v>1</v>
      </c>
      <c r="B30" s="18" t="s">
        <v>5</v>
      </c>
      <c r="C30" s="14">
        <v>9</v>
      </c>
      <c r="D30" s="17">
        <f>(J30+K30+M30+N30)*C30/F30</f>
        <v>0</v>
      </c>
      <c r="E30" s="16">
        <f>(I30-K30+L30-N30+O30)*C30/F30</f>
        <v>0</v>
      </c>
      <c r="F30" s="48">
        <f t="shared" si="7"/>
        <v>225</v>
      </c>
      <c r="G30" s="15">
        <v>90</v>
      </c>
      <c r="H30" s="14">
        <v>135</v>
      </c>
      <c r="I30" s="13"/>
      <c r="J30" s="13"/>
      <c r="K30" s="13"/>
      <c r="L30" s="13"/>
      <c r="M30" s="13"/>
      <c r="N30" s="13"/>
      <c r="O30" s="13"/>
      <c r="P30" s="13"/>
      <c r="Q30" s="12"/>
      <c r="R30" s="11" t="s">
        <v>3</v>
      </c>
    </row>
    <row r="31" spans="1:18" ht="24.9" customHeight="1" x14ac:dyDescent="0.3">
      <c r="A31" s="19">
        <v>2</v>
      </c>
      <c r="B31" s="18" t="s">
        <v>60</v>
      </c>
      <c r="C31" s="14">
        <v>2</v>
      </c>
      <c r="D31" s="17">
        <f>(J31+K31+M31+N31)*C31/F31</f>
        <v>0</v>
      </c>
      <c r="E31" s="16">
        <f>(I31-K31+L31-N31+O31)*C31/F31</f>
        <v>1.5</v>
      </c>
      <c r="F31" s="15">
        <f>G31+H31</f>
        <v>40</v>
      </c>
      <c r="G31" s="15">
        <v>10</v>
      </c>
      <c r="H31" s="14">
        <f>I31+L31+O31</f>
        <v>30</v>
      </c>
      <c r="I31" s="13"/>
      <c r="J31" s="13"/>
      <c r="K31" s="13"/>
      <c r="L31" s="13">
        <v>30</v>
      </c>
      <c r="M31" s="13"/>
      <c r="N31" s="13"/>
      <c r="O31" s="13"/>
      <c r="P31" s="13"/>
      <c r="Q31" s="12"/>
      <c r="R31" s="11" t="s">
        <v>3</v>
      </c>
    </row>
    <row r="32" spans="1:18" ht="24.9" customHeight="1" thickBot="1" x14ac:dyDescent="0.35">
      <c r="A32" s="19">
        <v>3</v>
      </c>
      <c r="B32" s="18" t="s">
        <v>59</v>
      </c>
      <c r="C32" s="14">
        <v>10</v>
      </c>
      <c r="D32" s="17">
        <f>(J32+K32+M32+N32)*C32/F32</f>
        <v>0</v>
      </c>
      <c r="E32" s="16">
        <f>(I32-K32+L32-N32+O32)*C32/F32</f>
        <v>10</v>
      </c>
      <c r="F32" s="15">
        <f>G32+H32</f>
        <v>270</v>
      </c>
      <c r="G32" s="15"/>
      <c r="H32" s="14">
        <f>I32+L32+O32</f>
        <v>270</v>
      </c>
      <c r="I32" s="13"/>
      <c r="J32" s="13"/>
      <c r="K32" s="13"/>
      <c r="L32" s="13">
        <v>270</v>
      </c>
      <c r="M32" s="13"/>
      <c r="N32" s="13"/>
      <c r="O32" s="13"/>
      <c r="P32" s="13"/>
      <c r="Q32" s="12"/>
      <c r="R32" s="11" t="s">
        <v>3</v>
      </c>
    </row>
    <row r="33" spans="1:18" ht="24.9" customHeight="1" thickBot="1" x14ac:dyDescent="0.35">
      <c r="A33" s="98" t="s">
        <v>2</v>
      </c>
      <c r="B33" s="99"/>
      <c r="C33" s="5">
        <f t="shared" ref="C33:P33" si="10">SUM(C30:C32)</f>
        <v>21</v>
      </c>
      <c r="D33" s="6">
        <f t="shared" si="10"/>
        <v>0</v>
      </c>
      <c r="E33" s="10">
        <f t="shared" si="10"/>
        <v>11.5</v>
      </c>
      <c r="F33" s="22">
        <f t="shared" si="10"/>
        <v>535</v>
      </c>
      <c r="G33" s="22">
        <f t="shared" si="10"/>
        <v>100</v>
      </c>
      <c r="H33" s="20">
        <f t="shared" si="10"/>
        <v>435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300</v>
      </c>
      <c r="M33" s="5">
        <f t="shared" si="10"/>
        <v>0</v>
      </c>
      <c r="N33" s="5">
        <f t="shared" si="10"/>
        <v>0</v>
      </c>
      <c r="O33" s="5">
        <f t="shared" si="10"/>
        <v>0</v>
      </c>
      <c r="P33" s="7">
        <f t="shared" si="10"/>
        <v>0</v>
      </c>
      <c r="Q33" s="4"/>
      <c r="R33" s="3"/>
    </row>
    <row r="34" spans="1:18" ht="24.9" customHeight="1" thickBot="1" x14ac:dyDescent="0.35">
      <c r="A34" s="98" t="s">
        <v>58</v>
      </c>
      <c r="B34" s="99"/>
      <c r="C34" s="5">
        <f t="shared" ref="C34:P34" si="11">C20+C29+C33</f>
        <v>60</v>
      </c>
      <c r="D34" s="5">
        <f t="shared" si="11"/>
        <v>1.2</v>
      </c>
      <c r="E34" s="6">
        <f t="shared" si="11"/>
        <v>31.686666666666667</v>
      </c>
      <c r="F34" s="5">
        <f t="shared" si="11"/>
        <v>1650</v>
      </c>
      <c r="G34" s="5">
        <f t="shared" si="11"/>
        <v>639</v>
      </c>
      <c r="H34" s="5">
        <f t="shared" si="11"/>
        <v>1011</v>
      </c>
      <c r="I34" s="5">
        <f t="shared" si="11"/>
        <v>306</v>
      </c>
      <c r="J34" s="5">
        <f t="shared" si="11"/>
        <v>30</v>
      </c>
      <c r="K34" s="5">
        <f t="shared" si="11"/>
        <v>0</v>
      </c>
      <c r="L34" s="5">
        <f t="shared" si="11"/>
        <v>310</v>
      </c>
      <c r="M34" s="5">
        <f t="shared" si="11"/>
        <v>0</v>
      </c>
      <c r="N34" s="5">
        <f t="shared" si="11"/>
        <v>0</v>
      </c>
      <c r="O34" s="5">
        <f t="shared" si="11"/>
        <v>260</v>
      </c>
      <c r="P34" s="5">
        <f t="shared" si="11"/>
        <v>0</v>
      </c>
      <c r="Q34" s="4"/>
      <c r="R34" s="3"/>
    </row>
  </sheetData>
  <mergeCells count="41">
    <mergeCell ref="A29:B29"/>
    <mergeCell ref="A1:R1"/>
    <mergeCell ref="F5:K5"/>
    <mergeCell ref="A4:E4"/>
    <mergeCell ref="A5:E5"/>
    <mergeCell ref="A3:R3"/>
    <mergeCell ref="A2:R2"/>
    <mergeCell ref="L4:R4"/>
    <mergeCell ref="L5:R5"/>
    <mergeCell ref="F4:K4"/>
    <mergeCell ref="R9:R10"/>
    <mergeCell ref="M9:M10"/>
    <mergeCell ref="J9:J10"/>
    <mergeCell ref="A33:B33"/>
    <mergeCell ref="I7:K7"/>
    <mergeCell ref="O7:Q7"/>
    <mergeCell ref="H7:H8"/>
    <mergeCell ref="R6:R8"/>
    <mergeCell ref="O9:O10"/>
    <mergeCell ref="P9:P10"/>
    <mergeCell ref="F6:F8"/>
    <mergeCell ref="G6:G8"/>
    <mergeCell ref="L7:N7"/>
    <mergeCell ref="C7:C8"/>
    <mergeCell ref="L9:L10"/>
    <mergeCell ref="N9:N10"/>
    <mergeCell ref="Q9:Q10"/>
    <mergeCell ref="A20:B20"/>
    <mergeCell ref="A34:B34"/>
    <mergeCell ref="H6:Q6"/>
    <mergeCell ref="C6:E6"/>
    <mergeCell ref="E7:E8"/>
    <mergeCell ref="D7:D8"/>
    <mergeCell ref="A9:A10"/>
    <mergeCell ref="B9:B10"/>
    <mergeCell ref="C9:C10"/>
    <mergeCell ref="A6:A8"/>
    <mergeCell ref="B6:B8"/>
    <mergeCell ref="G9:G10"/>
    <mergeCell ref="I9:I10"/>
    <mergeCell ref="K9:K10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I rok</vt:lpstr>
      <vt:lpstr>II rok</vt:lpstr>
      <vt:lpstr>'I rok'!Obszar_wydruku</vt:lpstr>
      <vt:lpstr>'II rok'!Obszar_wydruku</vt:lpstr>
      <vt:lpstr>'I rok'!Tytuły_wydruku</vt:lpstr>
      <vt:lpstr>'II rok'!Tytuły_wydruku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2023-08-01T10:45:04Z</dcterms:modified>
</cp:coreProperties>
</file>