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7" r:id="rId1"/>
    <sheet name="II rok" sheetId="5" r:id="rId2"/>
    <sheet name="III rok" sheetId="6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P39" i="7" l="1"/>
  <c r="O39" i="7"/>
  <c r="N39" i="7"/>
  <c r="M39" i="7"/>
  <c r="L39" i="7"/>
  <c r="K39" i="7"/>
  <c r="J39" i="7"/>
  <c r="I39" i="7"/>
  <c r="G39" i="7"/>
  <c r="C39" i="7"/>
  <c r="H38" i="7"/>
  <c r="F38" i="7" s="1"/>
  <c r="H37" i="7"/>
  <c r="F37" i="7" s="1"/>
  <c r="H36" i="7"/>
  <c r="F36" i="7" s="1"/>
  <c r="H35" i="7"/>
  <c r="F35" i="7" s="1"/>
  <c r="H34" i="7"/>
  <c r="F34" i="7" s="1"/>
  <c r="H33" i="7"/>
  <c r="F33" i="7" s="1"/>
  <c r="H32" i="7"/>
  <c r="F32" i="7" s="1"/>
  <c r="H31" i="7"/>
  <c r="F31" i="7" s="1"/>
  <c r="H30" i="7"/>
  <c r="F30" i="7" s="1"/>
  <c r="H29" i="7"/>
  <c r="F29" i="7" s="1"/>
  <c r="H28" i="7"/>
  <c r="F28" i="7" s="1"/>
  <c r="H27" i="7"/>
  <c r="F27" i="7" s="1"/>
  <c r="H26" i="7"/>
  <c r="F26" i="7" s="1"/>
  <c r="H25" i="7"/>
  <c r="F25" i="7" s="1"/>
  <c r="P24" i="7"/>
  <c r="P40" i="7" s="1"/>
  <c r="O24" i="7"/>
  <c r="O40" i="7" s="1"/>
  <c r="N24" i="7"/>
  <c r="N40" i="7" s="1"/>
  <c r="M24" i="7"/>
  <c r="M40" i="7" s="1"/>
  <c r="L24" i="7"/>
  <c r="L40" i="7" s="1"/>
  <c r="K24" i="7"/>
  <c r="J24" i="7"/>
  <c r="J40" i="7" s="1"/>
  <c r="I24" i="7"/>
  <c r="I40" i="7" s="1"/>
  <c r="G24" i="7"/>
  <c r="G40" i="7" s="1"/>
  <c r="C24" i="7"/>
  <c r="C40" i="7" s="1"/>
  <c r="H23" i="7"/>
  <c r="F23" i="7" s="1"/>
  <c r="H22" i="7"/>
  <c r="F22" i="7" s="1"/>
  <c r="H21" i="7"/>
  <c r="F21" i="7" s="1"/>
  <c r="H20" i="7"/>
  <c r="F20" i="7" s="1"/>
  <c r="H19" i="7"/>
  <c r="F19" i="7" s="1"/>
  <c r="H18" i="7"/>
  <c r="F18" i="7" s="1"/>
  <c r="H17" i="7"/>
  <c r="F17" i="7" s="1"/>
  <c r="H16" i="7"/>
  <c r="F16" i="7" s="1"/>
  <c r="H15" i="7"/>
  <c r="F15" i="7" s="1"/>
  <c r="H14" i="7"/>
  <c r="F14" i="7" s="1"/>
  <c r="H13" i="7"/>
  <c r="F13" i="7" s="1"/>
  <c r="H12" i="7"/>
  <c r="F12" i="7" s="1"/>
  <c r="H11" i="7"/>
  <c r="F11" i="7" s="1"/>
  <c r="K40" i="7" l="1"/>
  <c r="D13" i="7"/>
  <c r="E13" i="7"/>
  <c r="E21" i="7"/>
  <c r="D21" i="7"/>
  <c r="E28" i="7"/>
  <c r="D28" i="7"/>
  <c r="E32" i="7"/>
  <c r="D32" i="7"/>
  <c r="E36" i="7"/>
  <c r="D36" i="7"/>
  <c r="E14" i="7"/>
  <c r="D14" i="7"/>
  <c r="E18" i="7"/>
  <c r="D18" i="7"/>
  <c r="D22" i="7"/>
  <c r="E22" i="7"/>
  <c r="F39" i="7"/>
  <c r="E25" i="7"/>
  <c r="D25" i="7"/>
  <c r="E29" i="7"/>
  <c r="D29" i="7"/>
  <c r="E33" i="7"/>
  <c r="D33" i="7"/>
  <c r="E37" i="7"/>
  <c r="D37" i="7"/>
  <c r="D17" i="7"/>
  <c r="E17" i="7"/>
  <c r="D11" i="7"/>
  <c r="F24" i="7"/>
  <c r="E11" i="7"/>
  <c r="D15" i="7"/>
  <c r="E15" i="7"/>
  <c r="D19" i="7"/>
  <c r="E19" i="7"/>
  <c r="E23" i="7"/>
  <c r="D23" i="7"/>
  <c r="E26" i="7"/>
  <c r="D26" i="7"/>
  <c r="E30" i="7"/>
  <c r="D30" i="7"/>
  <c r="E34" i="7"/>
  <c r="D34" i="7"/>
  <c r="E38" i="7"/>
  <c r="D38" i="7"/>
  <c r="E12" i="7"/>
  <c r="D12" i="7"/>
  <c r="E16" i="7"/>
  <c r="D16" i="7"/>
  <c r="D20" i="7"/>
  <c r="E20" i="7"/>
  <c r="E27" i="7"/>
  <c r="D27" i="7"/>
  <c r="E31" i="7"/>
  <c r="D31" i="7"/>
  <c r="E35" i="7"/>
  <c r="D35" i="7"/>
  <c r="H24" i="7"/>
  <c r="H40" i="7" s="1"/>
  <c r="H39" i="7"/>
  <c r="F40" i="7" l="1"/>
  <c r="D24" i="7"/>
  <c r="D39" i="7"/>
  <c r="E24" i="7"/>
  <c r="E39" i="7"/>
  <c r="D40" i="7" l="1"/>
  <c r="E40" i="7"/>
  <c r="G36" i="5" l="1"/>
  <c r="I36" i="5"/>
  <c r="J36" i="5"/>
  <c r="K36" i="5"/>
  <c r="L36" i="5"/>
  <c r="M36" i="5"/>
  <c r="N36" i="5"/>
  <c r="O36" i="5"/>
  <c r="P36" i="5"/>
  <c r="G33" i="5"/>
  <c r="I33" i="5"/>
  <c r="J33" i="5"/>
  <c r="K33" i="5"/>
  <c r="L33" i="5"/>
  <c r="M33" i="5"/>
  <c r="N33" i="5"/>
  <c r="O33" i="5"/>
  <c r="P33" i="5"/>
  <c r="G30" i="5"/>
  <c r="I30" i="5"/>
  <c r="J30" i="5"/>
  <c r="K30" i="5"/>
  <c r="L30" i="5"/>
  <c r="M30" i="5"/>
  <c r="N30" i="5"/>
  <c r="O30" i="5"/>
  <c r="P30" i="5"/>
  <c r="G21" i="5"/>
  <c r="I21" i="5"/>
  <c r="J21" i="5"/>
  <c r="K21" i="5"/>
  <c r="L21" i="5"/>
  <c r="L37" i="5" s="1"/>
  <c r="M21" i="5"/>
  <c r="M37" i="5" s="1"/>
  <c r="N21" i="5"/>
  <c r="N37" i="5" s="1"/>
  <c r="O21" i="5"/>
  <c r="O37" i="5" s="1"/>
  <c r="P21" i="5"/>
  <c r="P37" i="5" s="1"/>
  <c r="G37" i="5" l="1"/>
  <c r="I37" i="5"/>
  <c r="J37" i="5"/>
  <c r="K37" i="5"/>
  <c r="H11" i="6"/>
  <c r="F11" i="6" s="1"/>
  <c r="D11" i="6" s="1"/>
  <c r="H12" i="6"/>
  <c r="F12" i="6" s="1"/>
  <c r="D12" i="6" s="1"/>
  <c r="H13" i="6"/>
  <c r="F13" i="6" s="1"/>
  <c r="E13" i="6" s="1"/>
  <c r="H14" i="6"/>
  <c r="F14" i="6" s="1"/>
  <c r="D14" i="6" s="1"/>
  <c r="H15" i="6"/>
  <c r="F15" i="6" s="1"/>
  <c r="H16" i="6"/>
  <c r="F16" i="6" s="1"/>
  <c r="D16" i="6" s="1"/>
  <c r="C17" i="6"/>
  <c r="G17" i="6"/>
  <c r="I17" i="6"/>
  <c r="J17" i="6"/>
  <c r="K17" i="6"/>
  <c r="L17" i="6"/>
  <c r="M17" i="6"/>
  <c r="N17" i="6"/>
  <c r="O17" i="6"/>
  <c r="P17" i="6"/>
  <c r="H18" i="6"/>
  <c r="H19" i="6"/>
  <c r="F19" i="6" s="1"/>
  <c r="H20" i="6"/>
  <c r="F20" i="6" s="1"/>
  <c r="H21" i="6"/>
  <c r="F21" i="6" s="1"/>
  <c r="H22" i="6"/>
  <c r="F22" i="6" s="1"/>
  <c r="H23" i="6"/>
  <c r="F23" i="6" s="1"/>
  <c r="C24" i="6"/>
  <c r="G24" i="6"/>
  <c r="I24" i="6"/>
  <c r="J24" i="6"/>
  <c r="K24" i="6"/>
  <c r="L24" i="6"/>
  <c r="M24" i="6"/>
  <c r="N24" i="6"/>
  <c r="O24" i="6"/>
  <c r="P24" i="6"/>
  <c r="H25" i="6"/>
  <c r="F25" i="6" s="1"/>
  <c r="D25" i="6" s="1"/>
  <c r="H26" i="6"/>
  <c r="C27" i="6"/>
  <c r="G27" i="6"/>
  <c r="I27" i="6"/>
  <c r="J27" i="6"/>
  <c r="K27" i="6"/>
  <c r="L27" i="6"/>
  <c r="M27" i="6"/>
  <c r="N27" i="6"/>
  <c r="O27" i="6"/>
  <c r="P27" i="6"/>
  <c r="H28" i="6"/>
  <c r="F28" i="6" s="1"/>
  <c r="H29" i="6"/>
  <c r="F29" i="6" s="1"/>
  <c r="C30" i="6"/>
  <c r="G30" i="6"/>
  <c r="I30" i="6"/>
  <c r="J30" i="6"/>
  <c r="K30" i="6"/>
  <c r="L30" i="6"/>
  <c r="M30" i="6"/>
  <c r="N30" i="6"/>
  <c r="O30" i="6"/>
  <c r="P30" i="6"/>
  <c r="M31" i="6" l="1"/>
  <c r="I31" i="6"/>
  <c r="P31" i="6"/>
  <c r="L31" i="6"/>
  <c r="G31" i="6"/>
  <c r="O31" i="6"/>
  <c r="K31" i="6"/>
  <c r="C31" i="6"/>
  <c r="N31" i="6"/>
  <c r="J31" i="6"/>
  <c r="H27" i="6"/>
  <c r="D15" i="6"/>
  <c r="E15" i="6"/>
  <c r="H17" i="6"/>
  <c r="F26" i="6"/>
  <c r="E26" i="6" s="1"/>
  <c r="H24" i="6"/>
  <c r="D28" i="6"/>
  <c r="E28" i="6"/>
  <c r="F30" i="6"/>
  <c r="D23" i="6"/>
  <c r="E23" i="6"/>
  <c r="D22" i="6"/>
  <c r="E22" i="6"/>
  <c r="D29" i="6"/>
  <c r="E29" i="6"/>
  <c r="D21" i="6"/>
  <c r="E21" i="6"/>
  <c r="D20" i="6"/>
  <c r="E20" i="6"/>
  <c r="D19" i="6"/>
  <c r="E19" i="6"/>
  <c r="F18" i="6"/>
  <c r="D13" i="6"/>
  <c r="H30" i="6"/>
  <c r="E16" i="6"/>
  <c r="E14" i="6"/>
  <c r="E12" i="6"/>
  <c r="E25" i="6"/>
  <c r="F17" i="6"/>
  <c r="E11" i="6"/>
  <c r="H11" i="5"/>
  <c r="H12" i="5"/>
  <c r="H13" i="5"/>
  <c r="F13" i="5" s="1"/>
  <c r="D13" i="5" s="1"/>
  <c r="F14" i="5"/>
  <c r="D14" i="5" s="1"/>
  <c r="H14" i="5"/>
  <c r="H15" i="5"/>
  <c r="F15" i="5" s="1"/>
  <c r="D15" i="5" s="1"/>
  <c r="H16" i="5"/>
  <c r="F16" i="5" s="1"/>
  <c r="F17" i="5"/>
  <c r="D17" i="5" s="1"/>
  <c r="H17" i="5"/>
  <c r="H18" i="5"/>
  <c r="F18" i="5" s="1"/>
  <c r="H19" i="5"/>
  <c r="F19" i="5" s="1"/>
  <c r="H20" i="5"/>
  <c r="F20" i="5" s="1"/>
  <c r="C21" i="5"/>
  <c r="H22" i="5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C30" i="5"/>
  <c r="H31" i="5"/>
  <c r="F32" i="5"/>
  <c r="D32" i="5" s="1"/>
  <c r="H32" i="5"/>
  <c r="C33" i="5"/>
  <c r="H34" i="5"/>
  <c r="H35" i="5"/>
  <c r="F35" i="5" s="1"/>
  <c r="C36" i="5"/>
  <c r="H31" i="6" l="1"/>
  <c r="D17" i="6"/>
  <c r="F22" i="5"/>
  <c r="F30" i="5" s="1"/>
  <c r="H30" i="5"/>
  <c r="C37" i="5"/>
  <c r="F11" i="5"/>
  <c r="H21" i="5"/>
  <c r="F34" i="5"/>
  <c r="F36" i="5" s="1"/>
  <c r="H36" i="5"/>
  <c r="F31" i="5"/>
  <c r="F33" i="5" s="1"/>
  <c r="H33" i="5"/>
  <c r="D16" i="5"/>
  <c r="E16" i="5"/>
  <c r="D19" i="5"/>
  <c r="E19" i="5"/>
  <c r="D18" i="5"/>
  <c r="E18" i="5"/>
  <c r="D31" i="5"/>
  <c r="D33" i="5" s="1"/>
  <c r="D20" i="5"/>
  <c r="E20" i="5"/>
  <c r="E32" i="5"/>
  <c r="E17" i="5"/>
  <c r="E14" i="5"/>
  <c r="F12" i="5"/>
  <c r="D12" i="5" s="1"/>
  <c r="E30" i="6"/>
  <c r="E27" i="6"/>
  <c r="F27" i="6"/>
  <c r="D26" i="6"/>
  <c r="D27" i="6" s="1"/>
  <c r="E17" i="6"/>
  <c r="F24" i="6"/>
  <c r="D18" i="6"/>
  <c r="D24" i="6" s="1"/>
  <c r="E18" i="6"/>
  <c r="E24" i="6" s="1"/>
  <c r="D30" i="6"/>
  <c r="D23" i="5"/>
  <c r="E23" i="5"/>
  <c r="D24" i="5"/>
  <c r="E24" i="5"/>
  <c r="D29" i="5"/>
  <c r="E29" i="5"/>
  <c r="D28" i="5"/>
  <c r="E28" i="5"/>
  <c r="D27" i="5"/>
  <c r="E27" i="5"/>
  <c r="D35" i="5"/>
  <c r="E35" i="5"/>
  <c r="D26" i="5"/>
  <c r="E26" i="5"/>
  <c r="E34" i="5"/>
  <c r="D25" i="5"/>
  <c r="E25" i="5"/>
  <c r="E15" i="5"/>
  <c r="E13" i="5"/>
  <c r="E11" i="5"/>
  <c r="E22" i="5" l="1"/>
  <c r="D22" i="5"/>
  <c r="D30" i="5" s="1"/>
  <c r="E12" i="5"/>
  <c r="E21" i="5" s="1"/>
  <c r="F31" i="6"/>
  <c r="E36" i="5"/>
  <c r="D34" i="5"/>
  <c r="D36" i="5" s="1"/>
  <c r="D31" i="6"/>
  <c r="E31" i="6"/>
  <c r="D11" i="5"/>
  <c r="D21" i="5" s="1"/>
  <c r="F21" i="5"/>
  <c r="F37" i="5" s="1"/>
  <c r="E30" i="5"/>
  <c r="E31" i="5"/>
  <c r="E33" i="5" s="1"/>
  <c r="H37" i="5"/>
  <c r="D37" i="5" l="1"/>
  <c r="E37" i="5"/>
</calcChain>
</file>

<file path=xl/sharedStrings.xml><?xml version="1.0" encoding="utf-8"?>
<sst xmlns="http://schemas.openxmlformats.org/spreadsheetml/2006/main" count="405" uniqueCount="160">
  <si>
    <t>*W – przedmioty do wyboru</t>
  </si>
  <si>
    <t>RAZEM I ROK</t>
  </si>
  <si>
    <t>RAZEM 2 SEMESTR:</t>
  </si>
  <si>
    <t>zaliczenie</t>
  </si>
  <si>
    <t>fakultet *W</t>
  </si>
  <si>
    <t>język obcy *W</t>
  </si>
  <si>
    <t>praktyka wakacyjna w pracowni protetycznej</t>
  </si>
  <si>
    <t>inżynieria warstwy wierzchniej</t>
  </si>
  <si>
    <t>propedutyka protetyki</t>
  </si>
  <si>
    <t>propedeutyka ortodoncji</t>
  </si>
  <si>
    <t>B</t>
  </si>
  <si>
    <t>psychologia i komunikacja</t>
  </si>
  <si>
    <t>ochrona środowiska</t>
  </si>
  <si>
    <t>A</t>
  </si>
  <si>
    <t>chemia w technikach dentystycznych</t>
  </si>
  <si>
    <t>egzamin</t>
  </si>
  <si>
    <t>materiałoznawstwo techniczno-dentystyczne</t>
  </si>
  <si>
    <t>wychowanie fizyczne</t>
  </si>
  <si>
    <t>anatomia i histologia</t>
  </si>
  <si>
    <t>modelarstwo i rysunek</t>
  </si>
  <si>
    <t xml:space="preserve">B </t>
  </si>
  <si>
    <t>techniki protetyczne</t>
  </si>
  <si>
    <t>RAZEM 1 SEMESTR:</t>
  </si>
  <si>
    <t>szkolenie z praw i obowiązków studenta</t>
  </si>
  <si>
    <t>szkolenie BHP – inspektorat BHP</t>
  </si>
  <si>
    <t>szkolenie BHP – dr hab. M. Pryliński</t>
  </si>
  <si>
    <t>socjologia i demografia</t>
  </si>
  <si>
    <t>historia stomatologii</t>
  </si>
  <si>
    <t>biomechaniki w technice dentystycznej</t>
  </si>
  <si>
    <t>kwalifikowana pierwsza pomoc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</si>
  <si>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</si>
  <si>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</si>
  <si>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</si>
  <si>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</si>
  <si>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</si>
  <si>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</si>
  <si>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</si>
  <si>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</si>
  <si>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</si>
  <si>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</si>
  <si>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</si>
  <si>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</si>
  <si>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</si>
  <si>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</si>
  <si>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</si>
  <si>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</si>
  <si>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</si>
  <si>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</si>
  <si>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</si>
  <si>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</si>
  <si>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</si>
  <si>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</si>
  <si>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</si>
  <si>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</si>
  <si>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</si>
  <si>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</si>
  <si>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</si>
  <si>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</si>
  <si>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</si>
  <si>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</si>
  <si>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techniki dentystyczne</t>
  </si>
  <si>
    <t>*W - przedmioty do wyboru</t>
  </si>
  <si>
    <t>*Student wybiera jeden z modułów nauczania: protetyczny lub ortodontyczny.</t>
  </si>
  <si>
    <t>RAZEM MODUŁ ORTODONTYCZNY*:</t>
  </si>
  <si>
    <t>techniki ortodontyczne</t>
  </si>
  <si>
    <t>RAZEM MODUŁ PROTETYCZNY*:</t>
  </si>
  <si>
    <t>RAZEM 4 SEMESTR:</t>
  </si>
  <si>
    <t>metodologia badań</t>
  </si>
  <si>
    <t>technologie informacyjne</t>
  </si>
  <si>
    <t>zdrowie publiczne</t>
  </si>
  <si>
    <t>język obcy*W</t>
  </si>
  <si>
    <t>epidemiologia</t>
  </si>
  <si>
    <t>technologie polimerów</t>
  </si>
  <si>
    <t>technologie ceramiczne</t>
  </si>
  <si>
    <t>RAZEM 3 SEMESTR:</t>
  </si>
  <si>
    <t>etyka zawodowa w pracy personelu medycznego</t>
  </si>
  <si>
    <t>ekonomia i finanse w ochronie zdrowia</t>
  </si>
  <si>
    <t>fizjologia narządu żucia</t>
  </si>
  <si>
    <t>mikrobiologia</t>
  </si>
  <si>
    <t>technologie odlewnicze w technice dentystycznej</t>
  </si>
  <si>
    <t>konstrukcje protez stałych i ruchomych</t>
  </si>
  <si>
    <t>semestr: 3 i 4</t>
  </si>
  <si>
    <t>rok studiów: II</t>
  </si>
  <si>
    <t>*W - przedmiot do wyboru</t>
  </si>
  <si>
    <t>RAZEM 6 SEMESTR:</t>
  </si>
  <si>
    <t>fizjoterapia układu stomatognatycznego</t>
  </si>
  <si>
    <t>propedeutyka chirurgii szczękowo-twarzowej</t>
  </si>
  <si>
    <t>przygotowanie pracy licencjackiej</t>
  </si>
  <si>
    <t>fakultety*W</t>
  </si>
  <si>
    <t>patologia jamy ustnej</t>
  </si>
  <si>
    <t>RAZEM 5 SEMESTR:</t>
  </si>
  <si>
    <t>anatomia patologiczna</t>
  </si>
  <si>
    <t>organizacja i zarządzanie w ochronie zdrowia</t>
  </si>
  <si>
    <t>podstawy prawa</t>
  </si>
  <si>
    <t>organizacja i zarządzanie pracownią techniki dentystycznej</t>
  </si>
  <si>
    <t>stomatologia społeczna</t>
  </si>
  <si>
    <t>semestr: 5 i 6</t>
  </si>
  <si>
    <t>rok studiów: III</t>
  </si>
  <si>
    <t>RAMOWY PLAN STUDIÓW rok akademicki 2023/2024</t>
  </si>
  <si>
    <t>przysposobienie biblioteczne</t>
  </si>
  <si>
    <t>RAMOWY PLAN STUDIÓW rok akademicki 2024/2025</t>
  </si>
  <si>
    <t>jednostka prowadząca</t>
  </si>
  <si>
    <t>koordynator zajęć/grupy zajęć</t>
  </si>
  <si>
    <t>RAZEM II ROK:</t>
  </si>
  <si>
    <t>praktyka zawodowa w pracowni protetycznej</t>
  </si>
  <si>
    <t>Kl. Ortodoncji i Dysfunkcji Narządu Żucia</t>
  </si>
  <si>
    <t>dr hab. M. Pryliński</t>
  </si>
  <si>
    <t>Studium Wychowania Fizycznego i Sportu</t>
  </si>
  <si>
    <t>dr J. Przybylski</t>
  </si>
  <si>
    <t>Zakł. Dydaktyki Anestezjologii i Intensywnej Terapii</t>
  </si>
  <si>
    <t>dr hab. M. Grześkowiak</t>
  </si>
  <si>
    <t>Zakł. Biofizyki</t>
  </si>
  <si>
    <t>KiZ. Historii i Filozofii Nauk Medycznych</t>
  </si>
  <si>
    <t>prof. dr hab. A. Magowska</t>
  </si>
  <si>
    <t>Kat. Nauk Społecznych i Humanistycznych</t>
  </si>
  <si>
    <t>dr hab. J. Domaradzki</t>
  </si>
  <si>
    <t xml:space="preserve">Inspektorat BHP </t>
  </si>
  <si>
    <t>mgr A. Radek</t>
  </si>
  <si>
    <t>Biblioteka Główna UMP</t>
  </si>
  <si>
    <t>mgr M. Kotlarek-Naskręt</t>
  </si>
  <si>
    <t>RUSS</t>
  </si>
  <si>
    <t>Paweł Czudaj</t>
  </si>
  <si>
    <t>Studium Języków Obcych</t>
  </si>
  <si>
    <t>dr M. Nowosadko</t>
  </si>
  <si>
    <t>Zakł. Anatomii Prawidłowej</t>
  </si>
  <si>
    <t>dr hab. A. Przystańska</t>
  </si>
  <si>
    <t>KiZ Chemii Medycznej i Medycyny Laboratoryjnej</t>
  </si>
  <si>
    <t>dr K. Strzyżewski</t>
  </si>
  <si>
    <t>Zakł. Epidemiologii i Higieny</t>
  </si>
  <si>
    <t>dr E. Ulatowska-Szostak</t>
  </si>
  <si>
    <t>Zakł. Biomateriałów i Stomatologii Doświadczalnej</t>
  </si>
  <si>
    <t>dr M. Owecka</t>
  </si>
  <si>
    <t>Zakł. Bioinformatyki i Biologii Obliczeniowej</t>
  </si>
  <si>
    <t>prof. dr hab. E. Kaczmarek</t>
  </si>
  <si>
    <t>dr K. Karońska</t>
  </si>
  <si>
    <t>KiZ Mikrobiologii Lekarskiej</t>
  </si>
  <si>
    <t>dr hab. T. Karpiński</t>
  </si>
  <si>
    <t>Kl. Stomatologii Dziecięcej</t>
  </si>
  <si>
    <t>dr N. Torlińska-Walkowiak</t>
  </si>
  <si>
    <t>jednostka zewnętrzna</t>
  </si>
  <si>
    <t>dr R. Orliński</t>
  </si>
  <si>
    <t>dr M. Matthews-Kozanecka</t>
  </si>
  <si>
    <t>dr J. Gałęcki</t>
  </si>
  <si>
    <t>Zakł. Zdrowia Publicznego</t>
  </si>
  <si>
    <t>prof. dr hab. M. Owecki</t>
  </si>
  <si>
    <t>RAZEM III ROK:</t>
  </si>
  <si>
    <t>Kl. Stomatologii Zintegrowanej</t>
  </si>
  <si>
    <t>dr hab. E. Paszyńska, prof. UMP</t>
  </si>
  <si>
    <t>KiZ Prawa Medycznego i Farmaceutycznego</t>
  </si>
  <si>
    <t>prof. dr hab. M. Urbaniak</t>
  </si>
  <si>
    <t>Zakł. Patomorfologii Klinicznej</t>
  </si>
  <si>
    <t>prof. dr hab. P. Majewski</t>
  </si>
  <si>
    <t>dr D. Burchardt</t>
  </si>
  <si>
    <t>KiK Chirurgii Stomatologicznej, Chorób Przyzębia i Błony Śluzowej Jamy Ustnej</t>
  </si>
  <si>
    <t>prof. dr hab. M. Wyganowska</t>
  </si>
  <si>
    <t>dr M. Wardak</t>
  </si>
  <si>
    <t>Kl. Ortodoncji i Dysfunkcji narządu Żucia</t>
  </si>
  <si>
    <t>nabór w r.a.: 2023/2024</t>
  </si>
  <si>
    <t>RAMOWY PLAN STUDIÓW rok akademicki 2025/2026</t>
  </si>
  <si>
    <t>dr Weronika Kawałkiewicz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</si>
</sst>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8" xfId="0" applyFont="1" applyFill="1" applyBorder="1"/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5" fillId="2" borderId="50" xfId="0" applyNumberFormat="1" applyFont="1" applyFill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4" xfId="0" applyNumberFormat="1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12" fillId="2" borderId="34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12" fillId="4" borderId="45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14" fillId="0" borderId="41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2" fillId="0" borderId="42" xfId="0" applyFont="1" applyBorder="1" applyAlignment="1"/>
    <xf numFmtId="0" fontId="3" fillId="4" borderId="4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A19" zoomScaleNormal="100" workbookViewId="0">
      <selection activeCell="F42" sqref="F4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3" t="s">
        <v>98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30.75" customHeight="1" x14ac:dyDescent="0.3">
      <c r="A2" s="124" t="s">
        <v>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ht="30" customHeight="1" x14ac:dyDescent="0.3">
      <c r="A3" s="124" t="s">
        <v>59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30.75" customHeight="1" x14ac:dyDescent="0.25">
      <c r="A4" s="95" t="s">
        <v>58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 t="s">
        <v>57</v>
      </c>
      <c r="M4" s="95"/>
      <c r="N4" s="95"/>
      <c r="O4" s="95"/>
      <c r="P4" s="95"/>
      <c r="Q4" s="95"/>
      <c r="R4" s="125" t="s">
        <v>157</v>
      </c>
      <c r="S4" s="126"/>
      <c r="T4" s="127"/>
    </row>
    <row r="5" spans="1:20" ht="30" customHeight="1" x14ac:dyDescent="0.25">
      <c r="A5" s="95" t="s">
        <v>56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 t="s">
        <v>55</v>
      </c>
      <c r="M5" s="95"/>
      <c r="N5" s="95"/>
      <c r="O5" s="95"/>
      <c r="P5" s="95"/>
      <c r="Q5" s="95"/>
      <c r="R5" s="95" t="s">
        <v>54</v>
      </c>
      <c r="S5" s="95"/>
      <c r="T5" s="95"/>
    </row>
    <row r="6" spans="1:20" ht="15.75" customHeight="1" x14ac:dyDescent="0.25">
      <c r="A6" s="96" t="s">
        <v>53</v>
      </c>
      <c r="B6" s="99" t="s">
        <v>52</v>
      </c>
      <c r="C6" s="102" t="s">
        <v>47</v>
      </c>
      <c r="D6" s="103"/>
      <c r="E6" s="104"/>
      <c r="F6" s="105" t="s">
        <v>51</v>
      </c>
      <c r="G6" s="105" t="s">
        <v>50</v>
      </c>
      <c r="H6" s="108" t="s">
        <v>49</v>
      </c>
      <c r="I6" s="109"/>
      <c r="J6" s="109"/>
      <c r="K6" s="109"/>
      <c r="L6" s="109"/>
      <c r="M6" s="109"/>
      <c r="N6" s="109"/>
      <c r="O6" s="109"/>
      <c r="P6" s="109"/>
      <c r="Q6" s="110"/>
      <c r="R6" s="111" t="s">
        <v>48</v>
      </c>
      <c r="S6" s="84" t="s">
        <v>101</v>
      </c>
      <c r="T6" s="87" t="s">
        <v>102</v>
      </c>
    </row>
    <row r="7" spans="1:20" ht="36" customHeight="1" x14ac:dyDescent="0.25">
      <c r="A7" s="97"/>
      <c r="B7" s="100"/>
      <c r="C7" s="114" t="s">
        <v>47</v>
      </c>
      <c r="D7" s="116" t="s">
        <v>46</v>
      </c>
      <c r="E7" s="118" t="s">
        <v>45</v>
      </c>
      <c r="F7" s="106"/>
      <c r="G7" s="106"/>
      <c r="H7" s="120" t="s">
        <v>44</v>
      </c>
      <c r="I7" s="122" t="s">
        <v>43</v>
      </c>
      <c r="J7" s="122"/>
      <c r="K7" s="122"/>
      <c r="L7" s="90" t="s">
        <v>42</v>
      </c>
      <c r="M7" s="91"/>
      <c r="N7" s="92"/>
      <c r="O7" s="93" t="s">
        <v>41</v>
      </c>
      <c r="P7" s="93"/>
      <c r="Q7" s="94"/>
      <c r="R7" s="112"/>
      <c r="S7" s="85"/>
      <c r="T7" s="88"/>
    </row>
    <row r="8" spans="1:20" s="28" customFormat="1" ht="42" customHeight="1" thickBot="1" x14ac:dyDescent="0.3">
      <c r="A8" s="98"/>
      <c r="B8" s="101"/>
      <c r="C8" s="115"/>
      <c r="D8" s="117"/>
      <c r="E8" s="119"/>
      <c r="F8" s="107"/>
      <c r="G8" s="107"/>
      <c r="H8" s="121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38" t="s">
        <v>34</v>
      </c>
      <c r="R8" s="113"/>
      <c r="S8" s="86"/>
      <c r="T8" s="89"/>
    </row>
    <row r="9" spans="1:20" s="33" customFormat="1" ht="15" customHeight="1" x14ac:dyDescent="0.25">
      <c r="A9" s="68">
        <v>1</v>
      </c>
      <c r="B9" s="78">
        <v>2</v>
      </c>
      <c r="C9" s="80">
        <v>3</v>
      </c>
      <c r="D9" s="51">
        <v>4</v>
      </c>
      <c r="E9" s="36">
        <v>5</v>
      </c>
      <c r="F9" s="50">
        <v>6</v>
      </c>
      <c r="G9" s="82">
        <v>7</v>
      </c>
      <c r="H9" s="52">
        <v>8</v>
      </c>
      <c r="I9" s="74">
        <v>9</v>
      </c>
      <c r="J9" s="76">
        <v>10</v>
      </c>
      <c r="K9" s="74">
        <v>11</v>
      </c>
      <c r="L9" s="74">
        <v>12</v>
      </c>
      <c r="M9" s="76">
        <v>13</v>
      </c>
      <c r="N9" s="74">
        <v>14</v>
      </c>
      <c r="O9" s="74">
        <v>15</v>
      </c>
      <c r="P9" s="74">
        <v>16</v>
      </c>
      <c r="Q9" s="66">
        <v>17</v>
      </c>
      <c r="R9" s="68">
        <v>18</v>
      </c>
      <c r="S9" s="70">
        <v>19</v>
      </c>
      <c r="T9" s="72">
        <v>20</v>
      </c>
    </row>
    <row r="10" spans="1:20" s="28" customFormat="1" ht="43.5" customHeight="1" thickBot="1" x14ac:dyDescent="0.3">
      <c r="A10" s="69"/>
      <c r="B10" s="79"/>
      <c r="C10" s="81"/>
      <c r="D10" s="32" t="s">
        <v>33</v>
      </c>
      <c r="E10" s="31" t="s">
        <v>32</v>
      </c>
      <c r="F10" s="30" t="s">
        <v>31</v>
      </c>
      <c r="G10" s="83"/>
      <c r="H10" s="29" t="s">
        <v>30</v>
      </c>
      <c r="I10" s="75"/>
      <c r="J10" s="77"/>
      <c r="K10" s="75"/>
      <c r="L10" s="75"/>
      <c r="M10" s="77"/>
      <c r="N10" s="75"/>
      <c r="O10" s="75"/>
      <c r="P10" s="75"/>
      <c r="Q10" s="67"/>
      <c r="R10" s="69"/>
      <c r="S10" s="71"/>
      <c r="T10" s="73"/>
    </row>
    <row r="11" spans="1:20" s="28" customFormat="1" ht="24.95" customHeight="1" x14ac:dyDescent="0.25">
      <c r="A11" s="19">
        <v>1</v>
      </c>
      <c r="B11" s="18" t="s">
        <v>21</v>
      </c>
      <c r="C11" s="14">
        <v>12</v>
      </c>
      <c r="D11" s="17">
        <f t="shared" ref="D11:D23" si="0">(J11+K11+M11+N11)*C11/F11</f>
        <v>0</v>
      </c>
      <c r="E11" s="16">
        <f t="shared" ref="E11:E23" si="1">(I11-K11+L11-N11+O11)*C11/F11</f>
        <v>8.7272727272727266</v>
      </c>
      <c r="F11" s="15">
        <f t="shared" ref="F11:F23" si="2">G11+H11</f>
        <v>330</v>
      </c>
      <c r="G11" s="15">
        <v>90</v>
      </c>
      <c r="H11" s="14">
        <f t="shared" ref="H11:H23" si="3">I11+L11+O11</f>
        <v>240</v>
      </c>
      <c r="I11" s="13">
        <v>10</v>
      </c>
      <c r="J11" s="13"/>
      <c r="K11" s="13"/>
      <c r="L11" s="13">
        <v>40</v>
      </c>
      <c r="M11" s="13"/>
      <c r="N11" s="13"/>
      <c r="O11" s="13">
        <v>190</v>
      </c>
      <c r="P11" s="13"/>
      <c r="Q11" s="21" t="s">
        <v>10</v>
      </c>
      <c r="R11" s="56" t="s">
        <v>3</v>
      </c>
      <c r="S11" s="54" t="s">
        <v>105</v>
      </c>
      <c r="T11" s="55" t="s">
        <v>106</v>
      </c>
    </row>
    <row r="12" spans="1:20" s="28" customFormat="1" ht="24.95" customHeight="1" x14ac:dyDescent="0.25">
      <c r="A12" s="19">
        <v>2</v>
      </c>
      <c r="B12" s="18" t="s">
        <v>19</v>
      </c>
      <c r="C12" s="14">
        <v>4</v>
      </c>
      <c r="D12" s="17">
        <f t="shared" si="0"/>
        <v>0</v>
      </c>
      <c r="E12" s="16">
        <f t="shared" si="1"/>
        <v>3</v>
      </c>
      <c r="F12" s="15">
        <f t="shared" si="2"/>
        <v>120</v>
      </c>
      <c r="G12" s="15">
        <v>30</v>
      </c>
      <c r="H12" s="14">
        <f t="shared" si="3"/>
        <v>90</v>
      </c>
      <c r="I12" s="13">
        <v>10</v>
      </c>
      <c r="J12" s="13"/>
      <c r="K12" s="13"/>
      <c r="L12" s="13">
        <v>20</v>
      </c>
      <c r="M12" s="13"/>
      <c r="N12" s="13"/>
      <c r="O12" s="13">
        <v>60</v>
      </c>
      <c r="P12" s="13"/>
      <c r="Q12" s="21" t="s">
        <v>10</v>
      </c>
      <c r="R12" s="53" t="s">
        <v>3</v>
      </c>
      <c r="S12" s="54" t="s">
        <v>105</v>
      </c>
      <c r="T12" s="55" t="s">
        <v>106</v>
      </c>
    </row>
    <row r="13" spans="1:20" s="28" customFormat="1" ht="24.95" customHeight="1" x14ac:dyDescent="0.25">
      <c r="A13" s="19">
        <v>3</v>
      </c>
      <c r="B13" s="18" t="s">
        <v>17</v>
      </c>
      <c r="C13" s="14"/>
      <c r="D13" s="17">
        <f t="shared" si="0"/>
        <v>0</v>
      </c>
      <c r="E13" s="16">
        <f t="shared" si="1"/>
        <v>0</v>
      </c>
      <c r="F13" s="15">
        <f t="shared" si="2"/>
        <v>30</v>
      </c>
      <c r="G13" s="15"/>
      <c r="H13" s="14">
        <f t="shared" si="3"/>
        <v>30</v>
      </c>
      <c r="I13" s="13"/>
      <c r="J13" s="13"/>
      <c r="K13" s="13"/>
      <c r="L13" s="13"/>
      <c r="M13" s="13"/>
      <c r="N13" s="13"/>
      <c r="O13" s="13">
        <v>30</v>
      </c>
      <c r="P13" s="13"/>
      <c r="Q13" s="21"/>
      <c r="R13" s="53" t="s">
        <v>3</v>
      </c>
      <c r="S13" s="54" t="s">
        <v>107</v>
      </c>
      <c r="T13" s="55" t="s">
        <v>108</v>
      </c>
    </row>
    <row r="14" spans="1:20" s="28" customFormat="1" ht="24.95" customHeight="1" x14ac:dyDescent="0.25">
      <c r="A14" s="19">
        <v>4</v>
      </c>
      <c r="B14" s="18" t="s">
        <v>29</v>
      </c>
      <c r="C14" s="14">
        <v>2</v>
      </c>
      <c r="D14" s="17">
        <f t="shared" si="0"/>
        <v>0.24</v>
      </c>
      <c r="E14" s="16">
        <f t="shared" si="1"/>
        <v>0.96</v>
      </c>
      <c r="F14" s="15">
        <f t="shared" si="2"/>
        <v>50</v>
      </c>
      <c r="G14" s="15">
        <v>20</v>
      </c>
      <c r="H14" s="14">
        <f t="shared" si="3"/>
        <v>30</v>
      </c>
      <c r="I14" s="13">
        <v>6</v>
      </c>
      <c r="J14" s="13"/>
      <c r="K14" s="13">
        <v>6</v>
      </c>
      <c r="L14" s="13">
        <v>8</v>
      </c>
      <c r="M14" s="13"/>
      <c r="N14" s="13"/>
      <c r="O14" s="13">
        <v>16</v>
      </c>
      <c r="P14" s="13"/>
      <c r="Q14" s="21" t="s">
        <v>13</v>
      </c>
      <c r="R14" s="53" t="s">
        <v>3</v>
      </c>
      <c r="S14" s="54" t="s">
        <v>109</v>
      </c>
      <c r="T14" s="55" t="s">
        <v>110</v>
      </c>
    </row>
    <row r="15" spans="1:20" s="28" customFormat="1" ht="24.95" customHeight="1" x14ac:dyDescent="0.25">
      <c r="A15" s="19">
        <v>5</v>
      </c>
      <c r="B15" s="18" t="s">
        <v>28</v>
      </c>
      <c r="C15" s="14">
        <v>2</v>
      </c>
      <c r="D15" s="17">
        <f t="shared" si="0"/>
        <v>0.4</v>
      </c>
      <c r="E15" s="16">
        <f t="shared" si="1"/>
        <v>0.8</v>
      </c>
      <c r="F15" s="15">
        <f t="shared" si="2"/>
        <v>50</v>
      </c>
      <c r="G15" s="15">
        <v>20</v>
      </c>
      <c r="H15" s="14">
        <f t="shared" si="3"/>
        <v>30</v>
      </c>
      <c r="I15" s="13">
        <v>5</v>
      </c>
      <c r="J15" s="13"/>
      <c r="K15" s="13"/>
      <c r="L15" s="13">
        <v>10</v>
      </c>
      <c r="M15" s="13"/>
      <c r="N15" s="13">
        <v>10</v>
      </c>
      <c r="O15" s="13">
        <v>15</v>
      </c>
      <c r="P15" s="13"/>
      <c r="Q15" s="21" t="s">
        <v>10</v>
      </c>
      <c r="R15" s="53" t="s">
        <v>3</v>
      </c>
      <c r="S15" s="54" t="s">
        <v>111</v>
      </c>
      <c r="T15" s="55" t="s">
        <v>159</v>
      </c>
    </row>
    <row r="16" spans="1:20" s="28" customFormat="1" ht="24.95" customHeight="1" x14ac:dyDescent="0.25">
      <c r="A16" s="19">
        <v>6</v>
      </c>
      <c r="B16" s="18" t="s">
        <v>27</v>
      </c>
      <c r="C16" s="14">
        <v>1</v>
      </c>
      <c r="D16" s="17">
        <f t="shared" si="0"/>
        <v>0</v>
      </c>
      <c r="E16" s="16">
        <f t="shared" si="1"/>
        <v>0.5</v>
      </c>
      <c r="F16" s="15">
        <f t="shared" si="2"/>
        <v>30</v>
      </c>
      <c r="G16" s="15">
        <v>15</v>
      </c>
      <c r="H16" s="14">
        <f t="shared" si="3"/>
        <v>15</v>
      </c>
      <c r="I16" s="13"/>
      <c r="J16" s="13"/>
      <c r="K16" s="13"/>
      <c r="L16" s="13">
        <v>15</v>
      </c>
      <c r="M16" s="13"/>
      <c r="N16" s="13"/>
      <c r="O16" s="13"/>
      <c r="P16" s="13"/>
      <c r="Q16" s="21"/>
      <c r="R16" s="53" t="s">
        <v>3</v>
      </c>
      <c r="S16" s="54" t="s">
        <v>112</v>
      </c>
      <c r="T16" s="55" t="s">
        <v>113</v>
      </c>
    </row>
    <row r="17" spans="1:20" s="28" customFormat="1" ht="24.95" customHeight="1" x14ac:dyDescent="0.25">
      <c r="A17" s="19">
        <v>7</v>
      </c>
      <c r="B17" s="18" t="s">
        <v>26</v>
      </c>
      <c r="C17" s="14">
        <v>1</v>
      </c>
      <c r="D17" s="17">
        <f t="shared" si="0"/>
        <v>0</v>
      </c>
      <c r="E17" s="16">
        <f t="shared" si="1"/>
        <v>0.5</v>
      </c>
      <c r="F17" s="15">
        <f t="shared" si="2"/>
        <v>30</v>
      </c>
      <c r="G17" s="15">
        <v>15</v>
      </c>
      <c r="H17" s="14">
        <f t="shared" si="3"/>
        <v>15</v>
      </c>
      <c r="I17" s="13">
        <v>15</v>
      </c>
      <c r="J17" s="13"/>
      <c r="K17" s="13"/>
      <c r="L17" s="13"/>
      <c r="M17" s="13"/>
      <c r="N17" s="13"/>
      <c r="O17" s="13"/>
      <c r="P17" s="13"/>
      <c r="Q17" s="21"/>
      <c r="R17" s="53" t="s">
        <v>3</v>
      </c>
      <c r="S17" s="54" t="s">
        <v>114</v>
      </c>
      <c r="T17" s="55" t="s">
        <v>115</v>
      </c>
    </row>
    <row r="18" spans="1:20" s="28" customFormat="1" ht="24.95" customHeight="1" x14ac:dyDescent="0.25">
      <c r="A18" s="19">
        <v>8</v>
      </c>
      <c r="B18" s="18" t="s">
        <v>8</v>
      </c>
      <c r="C18" s="14">
        <v>2</v>
      </c>
      <c r="D18" s="17">
        <f t="shared" si="0"/>
        <v>0</v>
      </c>
      <c r="E18" s="16">
        <f t="shared" si="1"/>
        <v>1</v>
      </c>
      <c r="F18" s="15">
        <f t="shared" si="2"/>
        <v>60</v>
      </c>
      <c r="G18" s="15">
        <v>30</v>
      </c>
      <c r="H18" s="14">
        <f t="shared" si="3"/>
        <v>30</v>
      </c>
      <c r="I18" s="13">
        <v>30</v>
      </c>
      <c r="J18" s="13"/>
      <c r="K18" s="13"/>
      <c r="L18" s="13"/>
      <c r="M18" s="13"/>
      <c r="N18" s="13"/>
      <c r="O18" s="13"/>
      <c r="P18" s="13"/>
      <c r="Q18" s="21"/>
      <c r="R18" s="53" t="s">
        <v>3</v>
      </c>
      <c r="S18" s="54" t="s">
        <v>105</v>
      </c>
      <c r="T18" s="55" t="s">
        <v>106</v>
      </c>
    </row>
    <row r="19" spans="1:20" s="28" customFormat="1" ht="24.95" customHeight="1" x14ac:dyDescent="0.25">
      <c r="A19" s="19">
        <v>9</v>
      </c>
      <c r="B19" s="18" t="s">
        <v>25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/>
      <c r="L19" s="13"/>
      <c r="M19" s="13"/>
      <c r="N19" s="13"/>
      <c r="O19" s="13"/>
      <c r="P19" s="13"/>
      <c r="Q19" s="21"/>
      <c r="R19" s="53" t="s">
        <v>3</v>
      </c>
      <c r="S19" s="54" t="s">
        <v>105</v>
      </c>
      <c r="T19" s="55" t="s">
        <v>106</v>
      </c>
    </row>
    <row r="20" spans="1:20" ht="24.95" customHeight="1" x14ac:dyDescent="0.25">
      <c r="A20" s="19">
        <v>10</v>
      </c>
      <c r="B20" s="18" t="s">
        <v>24</v>
      </c>
      <c r="C20" s="14"/>
      <c r="D20" s="17">
        <f t="shared" si="0"/>
        <v>0</v>
      </c>
      <c r="E20" s="16">
        <f t="shared" si="1"/>
        <v>0</v>
      </c>
      <c r="F20" s="15">
        <f t="shared" si="2"/>
        <v>5</v>
      </c>
      <c r="G20" s="15"/>
      <c r="H20" s="14">
        <f t="shared" si="3"/>
        <v>5</v>
      </c>
      <c r="I20" s="13">
        <v>5</v>
      </c>
      <c r="J20" s="13"/>
      <c r="K20" s="13">
        <v>5</v>
      </c>
      <c r="L20" s="13"/>
      <c r="M20" s="13"/>
      <c r="N20" s="13"/>
      <c r="O20" s="13"/>
      <c r="P20" s="13"/>
      <c r="Q20" s="21"/>
      <c r="R20" s="53" t="s">
        <v>3</v>
      </c>
      <c r="S20" s="54" t="s">
        <v>116</v>
      </c>
      <c r="T20" s="55" t="s">
        <v>117</v>
      </c>
    </row>
    <row r="21" spans="1:20" ht="24.95" customHeight="1" x14ac:dyDescent="0.25">
      <c r="A21" s="19">
        <v>11</v>
      </c>
      <c r="B21" s="18" t="s">
        <v>99</v>
      </c>
      <c r="C21" s="14"/>
      <c r="D21" s="17">
        <f t="shared" si="0"/>
        <v>0</v>
      </c>
      <c r="E21" s="16">
        <f t="shared" si="1"/>
        <v>0</v>
      </c>
      <c r="F21" s="15">
        <f t="shared" si="2"/>
        <v>2</v>
      </c>
      <c r="G21" s="15"/>
      <c r="H21" s="14">
        <f t="shared" si="3"/>
        <v>2</v>
      </c>
      <c r="I21" s="13"/>
      <c r="J21" s="13"/>
      <c r="K21" s="13"/>
      <c r="L21" s="13">
        <v>2</v>
      </c>
      <c r="M21" s="13"/>
      <c r="N21" s="13">
        <v>2</v>
      </c>
      <c r="O21" s="13"/>
      <c r="P21" s="13"/>
      <c r="Q21" s="21"/>
      <c r="R21" s="53" t="s">
        <v>3</v>
      </c>
      <c r="S21" s="54" t="s">
        <v>118</v>
      </c>
      <c r="T21" s="55" t="s">
        <v>119</v>
      </c>
    </row>
    <row r="22" spans="1:20" ht="24.95" customHeight="1" x14ac:dyDescent="0.25">
      <c r="A22" s="19">
        <v>12</v>
      </c>
      <c r="B22" s="18" t="s">
        <v>23</v>
      </c>
      <c r="C22" s="14"/>
      <c r="D22" s="17">
        <f t="shared" si="0"/>
        <v>0</v>
      </c>
      <c r="E22" s="16">
        <f t="shared" si="1"/>
        <v>0</v>
      </c>
      <c r="F22" s="15">
        <f t="shared" si="2"/>
        <v>2</v>
      </c>
      <c r="G22" s="15"/>
      <c r="H22" s="14">
        <f t="shared" si="3"/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21"/>
      <c r="R22" s="53" t="s">
        <v>3</v>
      </c>
      <c r="S22" s="54" t="s">
        <v>120</v>
      </c>
      <c r="T22" s="55" t="s">
        <v>121</v>
      </c>
    </row>
    <row r="23" spans="1:20" ht="24.95" customHeight="1" thickBot="1" x14ac:dyDescent="0.3">
      <c r="A23" s="19">
        <v>13</v>
      </c>
      <c r="B23" s="18" t="s">
        <v>5</v>
      </c>
      <c r="C23" s="27">
        <v>2</v>
      </c>
      <c r="D23" s="17">
        <f t="shared" si="0"/>
        <v>0</v>
      </c>
      <c r="E23" s="16">
        <f t="shared" si="1"/>
        <v>1</v>
      </c>
      <c r="F23" s="15">
        <f t="shared" si="2"/>
        <v>60</v>
      </c>
      <c r="G23" s="15">
        <v>30</v>
      </c>
      <c r="H23" s="14">
        <f t="shared" si="3"/>
        <v>30</v>
      </c>
      <c r="I23" s="13"/>
      <c r="J23" s="13"/>
      <c r="K23" s="13"/>
      <c r="L23" s="13"/>
      <c r="M23" s="13"/>
      <c r="N23" s="13"/>
      <c r="O23" s="13">
        <v>30</v>
      </c>
      <c r="P23" s="13"/>
      <c r="Q23" s="21"/>
      <c r="R23" s="53" t="s">
        <v>3</v>
      </c>
      <c r="S23" s="54" t="s">
        <v>122</v>
      </c>
      <c r="T23" s="55" t="s">
        <v>123</v>
      </c>
    </row>
    <row r="24" spans="1:20" ht="24.95" customHeight="1" thickBot="1" x14ac:dyDescent="0.3">
      <c r="A24" s="64" t="s">
        <v>22</v>
      </c>
      <c r="B24" s="65"/>
      <c r="C24" s="5">
        <f t="shared" ref="C24:P24" si="4">SUM(C11:C23)</f>
        <v>26</v>
      </c>
      <c r="D24" s="5">
        <f t="shared" si="4"/>
        <v>0.64</v>
      </c>
      <c r="E24" s="6">
        <f t="shared" si="4"/>
        <v>16.487272727272728</v>
      </c>
      <c r="F24" s="5">
        <f t="shared" si="4"/>
        <v>774</v>
      </c>
      <c r="G24" s="5">
        <f t="shared" si="4"/>
        <v>250</v>
      </c>
      <c r="H24" s="5">
        <f t="shared" si="4"/>
        <v>524</v>
      </c>
      <c r="I24" s="5">
        <f t="shared" si="4"/>
        <v>88</v>
      </c>
      <c r="J24" s="5">
        <f t="shared" si="4"/>
        <v>0</v>
      </c>
      <c r="K24" s="5">
        <f t="shared" si="4"/>
        <v>11</v>
      </c>
      <c r="L24" s="5">
        <f t="shared" si="4"/>
        <v>95</v>
      </c>
      <c r="M24" s="5">
        <f t="shared" si="4"/>
        <v>0</v>
      </c>
      <c r="N24" s="5">
        <f t="shared" si="4"/>
        <v>12</v>
      </c>
      <c r="O24" s="5">
        <f t="shared" si="4"/>
        <v>341</v>
      </c>
      <c r="P24" s="5">
        <f t="shared" si="4"/>
        <v>0</v>
      </c>
      <c r="Q24" s="4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8</v>
      </c>
      <c r="D25" s="17">
        <f t="shared" ref="D25:D38" si="5">(J25+K25+M25+N25)*C25/F25</f>
        <v>0</v>
      </c>
      <c r="E25" s="16">
        <f t="shared" ref="E25:E38" si="6">(I25-K25+L25-N25+O25)*C25/F25</f>
        <v>7.3043478260869561</v>
      </c>
      <c r="F25" s="15">
        <f t="shared" ref="F25:F38" si="7">G25+H25</f>
        <v>230</v>
      </c>
      <c r="G25" s="15">
        <v>20</v>
      </c>
      <c r="H25" s="14">
        <f t="shared" ref="H25:H38" si="8">I25+L25+O25</f>
        <v>210</v>
      </c>
      <c r="I25" s="13"/>
      <c r="J25" s="13"/>
      <c r="K25" s="13"/>
      <c r="L25" s="13"/>
      <c r="M25" s="13"/>
      <c r="N25" s="13"/>
      <c r="O25" s="13">
        <v>210</v>
      </c>
      <c r="P25" s="13"/>
      <c r="Q25" s="21" t="s">
        <v>20</v>
      </c>
      <c r="R25" s="53" t="s">
        <v>3</v>
      </c>
      <c r="S25" s="54" t="s">
        <v>105</v>
      </c>
      <c r="T25" s="55" t="s">
        <v>106</v>
      </c>
    </row>
    <row r="26" spans="1:20" ht="24.95" customHeight="1" x14ac:dyDescent="0.25">
      <c r="A26" s="19">
        <v>2</v>
      </c>
      <c r="B26" s="18" t="s">
        <v>19</v>
      </c>
      <c r="C26" s="14">
        <v>2</v>
      </c>
      <c r="D26" s="17">
        <f t="shared" si="5"/>
        <v>0</v>
      </c>
      <c r="E26" s="16">
        <f t="shared" si="6"/>
        <v>2</v>
      </c>
      <c r="F26" s="15">
        <f t="shared" si="7"/>
        <v>60</v>
      </c>
      <c r="G26" s="15"/>
      <c r="H26" s="14">
        <f t="shared" si="8"/>
        <v>60</v>
      </c>
      <c r="I26" s="13"/>
      <c r="J26" s="13"/>
      <c r="K26" s="13"/>
      <c r="L26" s="13"/>
      <c r="M26" s="13"/>
      <c r="N26" s="13"/>
      <c r="O26" s="13">
        <v>60</v>
      </c>
      <c r="P26" s="13"/>
      <c r="Q26" s="21" t="s">
        <v>10</v>
      </c>
      <c r="R26" s="53" t="s">
        <v>3</v>
      </c>
      <c r="S26" s="54" t="s">
        <v>105</v>
      </c>
      <c r="T26" s="55" t="s">
        <v>106</v>
      </c>
    </row>
    <row r="27" spans="1:20" ht="24.95" customHeight="1" thickBot="1" x14ac:dyDescent="0.3">
      <c r="A27" s="19">
        <v>3</v>
      </c>
      <c r="B27" s="63" t="s">
        <v>18</v>
      </c>
      <c r="C27" s="14">
        <v>3</v>
      </c>
      <c r="D27" s="17">
        <f t="shared" si="5"/>
        <v>0</v>
      </c>
      <c r="E27" s="16">
        <f t="shared" si="6"/>
        <v>1.8</v>
      </c>
      <c r="F27" s="15">
        <f t="shared" si="7"/>
        <v>75</v>
      </c>
      <c r="G27" s="15">
        <v>30</v>
      </c>
      <c r="H27" s="14">
        <f t="shared" si="8"/>
        <v>45</v>
      </c>
      <c r="I27" s="62">
        <v>20</v>
      </c>
      <c r="J27" s="13"/>
      <c r="K27" s="13"/>
      <c r="L27" s="13">
        <v>10</v>
      </c>
      <c r="M27" s="13"/>
      <c r="N27" s="13"/>
      <c r="O27" s="13">
        <v>15</v>
      </c>
      <c r="P27" s="13"/>
      <c r="Q27" s="21" t="s">
        <v>13</v>
      </c>
      <c r="R27" s="22" t="s">
        <v>15</v>
      </c>
      <c r="S27" s="54" t="s">
        <v>124</v>
      </c>
      <c r="T27" s="55" t="s">
        <v>125</v>
      </c>
    </row>
    <row r="28" spans="1:20" ht="26.85" customHeight="1" thickBot="1" x14ac:dyDescent="0.3">
      <c r="A28" s="19">
        <v>4</v>
      </c>
      <c r="B28" s="18" t="s">
        <v>17</v>
      </c>
      <c r="C28" s="14"/>
      <c r="D28" s="17">
        <f t="shared" si="5"/>
        <v>0</v>
      </c>
      <c r="E28" s="16">
        <f t="shared" si="6"/>
        <v>0</v>
      </c>
      <c r="F28" s="15">
        <f t="shared" si="7"/>
        <v>30</v>
      </c>
      <c r="G28" s="15"/>
      <c r="H28" s="14">
        <f t="shared" si="8"/>
        <v>30</v>
      </c>
      <c r="I28" s="13"/>
      <c r="J28" s="13"/>
      <c r="K28" s="13"/>
      <c r="L28" s="13"/>
      <c r="M28" s="13"/>
      <c r="N28" s="13"/>
      <c r="O28" s="13">
        <v>30</v>
      </c>
      <c r="P28" s="13"/>
      <c r="Q28" s="21"/>
      <c r="R28" s="20" t="s">
        <v>3</v>
      </c>
      <c r="S28" s="54" t="s">
        <v>107</v>
      </c>
      <c r="T28" s="55" t="s">
        <v>108</v>
      </c>
    </row>
    <row r="29" spans="1:20" ht="24.95" customHeight="1" x14ac:dyDescent="0.25">
      <c r="A29" s="19">
        <v>5</v>
      </c>
      <c r="B29" s="18" t="s">
        <v>16</v>
      </c>
      <c r="C29" s="14">
        <v>4</v>
      </c>
      <c r="D29" s="17">
        <f t="shared" si="5"/>
        <v>0</v>
      </c>
      <c r="E29" s="16">
        <f t="shared" si="6"/>
        <v>2</v>
      </c>
      <c r="F29" s="15">
        <f t="shared" si="7"/>
        <v>100</v>
      </c>
      <c r="G29" s="15">
        <v>50</v>
      </c>
      <c r="H29" s="14">
        <f t="shared" si="8"/>
        <v>50</v>
      </c>
      <c r="I29" s="13">
        <v>50</v>
      </c>
      <c r="J29" s="13"/>
      <c r="K29" s="13"/>
      <c r="L29" s="13"/>
      <c r="M29" s="13"/>
      <c r="N29" s="13"/>
      <c r="O29" s="13"/>
      <c r="P29" s="13"/>
      <c r="Q29" s="12"/>
      <c r="R29" s="11" t="s">
        <v>15</v>
      </c>
      <c r="S29" s="54" t="s">
        <v>105</v>
      </c>
      <c r="T29" s="55" t="s">
        <v>106</v>
      </c>
    </row>
    <row r="30" spans="1:20" ht="24.95" customHeight="1" x14ac:dyDescent="0.25">
      <c r="A30" s="19">
        <v>6</v>
      </c>
      <c r="B30" s="18" t="s">
        <v>14</v>
      </c>
      <c r="C30" s="14">
        <v>2</v>
      </c>
      <c r="D30" s="17">
        <f t="shared" si="5"/>
        <v>0</v>
      </c>
      <c r="E30" s="16">
        <f t="shared" si="6"/>
        <v>1.2</v>
      </c>
      <c r="F30" s="15">
        <f t="shared" si="7"/>
        <v>50</v>
      </c>
      <c r="G30" s="15">
        <v>20</v>
      </c>
      <c r="H30" s="14">
        <f t="shared" si="8"/>
        <v>30</v>
      </c>
      <c r="I30" s="13">
        <v>15</v>
      </c>
      <c r="J30" s="13"/>
      <c r="K30" s="13"/>
      <c r="L30" s="13">
        <v>5</v>
      </c>
      <c r="M30" s="13"/>
      <c r="N30" s="13"/>
      <c r="O30" s="13">
        <v>10</v>
      </c>
      <c r="P30" s="13"/>
      <c r="Q30" s="12" t="s">
        <v>13</v>
      </c>
      <c r="R30" s="11" t="s">
        <v>3</v>
      </c>
      <c r="S30" s="54" t="s">
        <v>126</v>
      </c>
      <c r="T30" s="55" t="s">
        <v>127</v>
      </c>
    </row>
    <row r="31" spans="1:20" ht="24.95" customHeight="1" x14ac:dyDescent="0.25">
      <c r="A31" s="19">
        <v>7</v>
      </c>
      <c r="B31" s="18" t="s">
        <v>12</v>
      </c>
      <c r="C31" s="14">
        <v>1</v>
      </c>
      <c r="D31" s="17">
        <f t="shared" si="5"/>
        <v>0</v>
      </c>
      <c r="E31" s="16">
        <f t="shared" si="6"/>
        <v>0.5</v>
      </c>
      <c r="F31" s="15">
        <f t="shared" si="7"/>
        <v>30</v>
      </c>
      <c r="G31" s="15">
        <v>15</v>
      </c>
      <c r="H31" s="14">
        <f t="shared" si="8"/>
        <v>15</v>
      </c>
      <c r="I31" s="13">
        <v>15</v>
      </c>
      <c r="J31" s="13"/>
      <c r="K31" s="13"/>
      <c r="L31" s="13"/>
      <c r="M31" s="13"/>
      <c r="N31" s="13"/>
      <c r="O31" s="13"/>
      <c r="P31" s="13"/>
      <c r="Q31" s="12"/>
      <c r="R31" s="11" t="s">
        <v>3</v>
      </c>
      <c r="S31" s="54" t="s">
        <v>128</v>
      </c>
      <c r="T31" s="55" t="s">
        <v>129</v>
      </c>
    </row>
    <row r="32" spans="1:20" ht="24.95" customHeight="1" x14ac:dyDescent="0.25">
      <c r="A32" s="19">
        <v>8</v>
      </c>
      <c r="B32" s="18" t="s">
        <v>11</v>
      </c>
      <c r="C32" s="14">
        <v>2</v>
      </c>
      <c r="D32" s="17">
        <f t="shared" si="5"/>
        <v>0</v>
      </c>
      <c r="E32" s="16">
        <f t="shared" si="6"/>
        <v>0.8</v>
      </c>
      <c r="F32" s="15">
        <f t="shared" si="7"/>
        <v>50</v>
      </c>
      <c r="G32" s="15">
        <v>30</v>
      </c>
      <c r="H32" s="14">
        <f t="shared" si="8"/>
        <v>20</v>
      </c>
      <c r="I32" s="13">
        <v>10</v>
      </c>
      <c r="J32" s="13"/>
      <c r="K32" s="13"/>
      <c r="L32" s="13"/>
      <c r="M32" s="13"/>
      <c r="N32" s="13"/>
      <c r="O32" s="13">
        <v>10</v>
      </c>
      <c r="P32" s="13"/>
      <c r="Q32" s="12" t="s">
        <v>10</v>
      </c>
      <c r="R32" s="11" t="s">
        <v>3</v>
      </c>
      <c r="S32" s="54" t="s">
        <v>130</v>
      </c>
      <c r="T32" s="55" t="s">
        <v>131</v>
      </c>
    </row>
    <row r="33" spans="1:20" ht="24.95" customHeight="1" x14ac:dyDescent="0.25">
      <c r="A33" s="19">
        <v>9</v>
      </c>
      <c r="B33" s="18" t="s">
        <v>68</v>
      </c>
      <c r="C33" s="14">
        <v>2</v>
      </c>
      <c r="D33" s="17">
        <f t="shared" si="5"/>
        <v>0</v>
      </c>
      <c r="E33" s="16">
        <f t="shared" si="6"/>
        <v>1.2</v>
      </c>
      <c r="F33" s="15">
        <f t="shared" si="7"/>
        <v>50</v>
      </c>
      <c r="G33" s="15">
        <v>20</v>
      </c>
      <c r="H33" s="14">
        <f t="shared" si="8"/>
        <v>30</v>
      </c>
      <c r="I33" s="13">
        <v>10</v>
      </c>
      <c r="J33" s="13"/>
      <c r="K33" s="13"/>
      <c r="L33" s="13"/>
      <c r="M33" s="13"/>
      <c r="N33" s="13"/>
      <c r="O33" s="13">
        <v>20</v>
      </c>
      <c r="P33" s="13"/>
      <c r="Q33" s="12" t="s">
        <v>10</v>
      </c>
      <c r="R33" s="11" t="s">
        <v>3</v>
      </c>
      <c r="S33" s="54" t="s">
        <v>132</v>
      </c>
      <c r="T33" s="55" t="s">
        <v>133</v>
      </c>
    </row>
    <row r="34" spans="1:20" ht="24.95" customHeight="1" x14ac:dyDescent="0.25">
      <c r="A34" s="19">
        <v>10</v>
      </c>
      <c r="B34" s="18" t="s">
        <v>8</v>
      </c>
      <c r="C34" s="14">
        <v>1</v>
      </c>
      <c r="D34" s="17">
        <f t="shared" si="5"/>
        <v>0</v>
      </c>
      <c r="E34" s="16">
        <f t="shared" si="6"/>
        <v>0.5</v>
      </c>
      <c r="F34" s="15">
        <f t="shared" si="7"/>
        <v>30</v>
      </c>
      <c r="G34" s="15">
        <v>15</v>
      </c>
      <c r="H34" s="14">
        <f t="shared" si="8"/>
        <v>15</v>
      </c>
      <c r="I34" s="13">
        <v>15</v>
      </c>
      <c r="J34" s="13"/>
      <c r="K34" s="13"/>
      <c r="L34" s="13"/>
      <c r="M34" s="13"/>
      <c r="N34" s="13"/>
      <c r="O34" s="13"/>
      <c r="P34" s="13"/>
      <c r="Q34" s="12"/>
      <c r="R34" s="11" t="s">
        <v>3</v>
      </c>
      <c r="S34" s="54" t="s">
        <v>105</v>
      </c>
      <c r="T34" s="55" t="s">
        <v>106</v>
      </c>
    </row>
    <row r="35" spans="1:20" ht="24.95" customHeight="1" x14ac:dyDescent="0.25">
      <c r="A35" s="19">
        <v>11</v>
      </c>
      <c r="B35" s="18" t="s">
        <v>7</v>
      </c>
      <c r="C35" s="14">
        <v>1</v>
      </c>
      <c r="D35" s="17">
        <f t="shared" si="5"/>
        <v>0</v>
      </c>
      <c r="E35" s="16">
        <f t="shared" si="6"/>
        <v>0.5</v>
      </c>
      <c r="F35" s="15">
        <f t="shared" si="7"/>
        <v>30</v>
      </c>
      <c r="G35" s="15">
        <v>15</v>
      </c>
      <c r="H35" s="14">
        <f t="shared" si="8"/>
        <v>15</v>
      </c>
      <c r="I35" s="13">
        <v>15</v>
      </c>
      <c r="J35" s="13"/>
      <c r="K35" s="13"/>
      <c r="L35" s="13"/>
      <c r="M35" s="13"/>
      <c r="N35" s="13"/>
      <c r="O35" s="13"/>
      <c r="P35" s="13"/>
      <c r="Q35" s="12"/>
      <c r="R35" s="11" t="s">
        <v>3</v>
      </c>
      <c r="S35" s="54" t="s">
        <v>105</v>
      </c>
      <c r="T35" s="55" t="s">
        <v>106</v>
      </c>
    </row>
    <row r="36" spans="1:20" ht="24.95" customHeight="1" x14ac:dyDescent="0.25">
      <c r="A36" s="19">
        <v>12</v>
      </c>
      <c r="B36" s="18" t="s">
        <v>6</v>
      </c>
      <c r="C36" s="14">
        <v>7</v>
      </c>
      <c r="D36" s="17">
        <f t="shared" si="5"/>
        <v>0</v>
      </c>
      <c r="E36" s="16">
        <f t="shared" si="6"/>
        <v>5.7142857142857144</v>
      </c>
      <c r="F36" s="15">
        <f t="shared" si="7"/>
        <v>196</v>
      </c>
      <c r="G36" s="15">
        <v>36</v>
      </c>
      <c r="H36" s="14">
        <f t="shared" si="8"/>
        <v>160</v>
      </c>
      <c r="I36" s="13"/>
      <c r="J36" s="13"/>
      <c r="K36" s="13"/>
      <c r="L36" s="13"/>
      <c r="M36" s="13"/>
      <c r="N36" s="13"/>
      <c r="O36" s="13">
        <v>160</v>
      </c>
      <c r="P36" s="13"/>
      <c r="Q36" s="12"/>
      <c r="R36" s="11" t="s">
        <v>3</v>
      </c>
      <c r="S36" s="54"/>
      <c r="T36" s="55" t="s">
        <v>134</v>
      </c>
    </row>
    <row r="37" spans="1:20" ht="24.95" customHeight="1" x14ac:dyDescent="0.25">
      <c r="A37" s="19">
        <v>13</v>
      </c>
      <c r="B37" s="18" t="s">
        <v>5</v>
      </c>
      <c r="C37" s="14">
        <v>1</v>
      </c>
      <c r="D37" s="17">
        <f t="shared" si="5"/>
        <v>0</v>
      </c>
      <c r="E37" s="16">
        <f t="shared" si="6"/>
        <v>1</v>
      </c>
      <c r="F37" s="15">
        <f t="shared" si="7"/>
        <v>30</v>
      </c>
      <c r="G37" s="15"/>
      <c r="H37" s="14">
        <f t="shared" si="8"/>
        <v>30</v>
      </c>
      <c r="I37" s="13"/>
      <c r="J37" s="13"/>
      <c r="K37" s="13"/>
      <c r="L37" s="13"/>
      <c r="M37" s="13"/>
      <c r="N37" s="13"/>
      <c r="O37" s="13">
        <v>30</v>
      </c>
      <c r="P37" s="13"/>
      <c r="Q37" s="12"/>
      <c r="R37" s="11" t="s">
        <v>3</v>
      </c>
      <c r="S37" s="54" t="s">
        <v>122</v>
      </c>
      <c r="T37" s="55" t="s">
        <v>123</v>
      </c>
    </row>
    <row r="38" spans="1:20" ht="24.95" customHeight="1" thickBot="1" x14ac:dyDescent="0.3">
      <c r="A38" s="19">
        <v>14</v>
      </c>
      <c r="B38" s="18" t="s">
        <v>4</v>
      </c>
      <c r="C38" s="14">
        <v>2</v>
      </c>
      <c r="D38" s="17">
        <f t="shared" si="5"/>
        <v>0</v>
      </c>
      <c r="E38" s="16">
        <f t="shared" si="6"/>
        <v>1</v>
      </c>
      <c r="F38" s="15">
        <f t="shared" si="7"/>
        <v>60</v>
      </c>
      <c r="G38" s="15">
        <v>30</v>
      </c>
      <c r="H38" s="14">
        <f t="shared" si="8"/>
        <v>30</v>
      </c>
      <c r="I38" s="13"/>
      <c r="J38" s="13"/>
      <c r="K38" s="13"/>
      <c r="L38" s="13">
        <v>30</v>
      </c>
      <c r="M38" s="13"/>
      <c r="N38" s="13"/>
      <c r="O38" s="13"/>
      <c r="P38" s="13"/>
      <c r="Q38" s="12"/>
      <c r="R38" s="11" t="s">
        <v>3</v>
      </c>
      <c r="S38" s="54"/>
      <c r="T38" s="55"/>
    </row>
    <row r="39" spans="1:20" ht="24.95" customHeight="1" thickBot="1" x14ac:dyDescent="0.3">
      <c r="A39" s="64" t="s">
        <v>2</v>
      </c>
      <c r="B39" s="65"/>
      <c r="C39" s="5">
        <f t="shared" ref="C39:P39" si="9">SUM(C25:C38)</f>
        <v>36</v>
      </c>
      <c r="D39" s="6">
        <f t="shared" si="9"/>
        <v>0</v>
      </c>
      <c r="E39" s="6">
        <f t="shared" si="9"/>
        <v>25.518633540372672</v>
      </c>
      <c r="F39" s="5">
        <f t="shared" si="9"/>
        <v>1021</v>
      </c>
      <c r="G39" s="5">
        <f t="shared" si="9"/>
        <v>281</v>
      </c>
      <c r="H39" s="5">
        <f t="shared" si="9"/>
        <v>740</v>
      </c>
      <c r="I39" s="5">
        <f t="shared" si="9"/>
        <v>150</v>
      </c>
      <c r="J39" s="5">
        <f t="shared" si="9"/>
        <v>0</v>
      </c>
      <c r="K39" s="5">
        <f t="shared" si="9"/>
        <v>0</v>
      </c>
      <c r="L39" s="5">
        <f t="shared" si="9"/>
        <v>45</v>
      </c>
      <c r="M39" s="5">
        <f t="shared" si="9"/>
        <v>0</v>
      </c>
      <c r="N39" s="5">
        <f t="shared" si="9"/>
        <v>0</v>
      </c>
      <c r="O39" s="5">
        <f t="shared" si="9"/>
        <v>545</v>
      </c>
      <c r="P39" s="5">
        <f t="shared" si="9"/>
        <v>0</v>
      </c>
      <c r="Q39" s="4"/>
      <c r="R39" s="3"/>
      <c r="S39" s="3"/>
      <c r="T39" s="3"/>
    </row>
    <row r="40" spans="1:20" ht="24.95" customHeight="1" thickBot="1" x14ac:dyDescent="0.3">
      <c r="A40" s="64" t="s">
        <v>1</v>
      </c>
      <c r="B40" s="65"/>
      <c r="C40" s="5">
        <f t="shared" ref="C40:P40" si="10">C24+C39</f>
        <v>62</v>
      </c>
      <c r="D40" s="5">
        <f t="shared" si="10"/>
        <v>0.64</v>
      </c>
      <c r="E40" s="6">
        <f t="shared" si="10"/>
        <v>42.0059062676454</v>
      </c>
      <c r="F40" s="5">
        <f t="shared" si="10"/>
        <v>1795</v>
      </c>
      <c r="G40" s="5">
        <f t="shared" si="10"/>
        <v>531</v>
      </c>
      <c r="H40" s="5">
        <f t="shared" si="10"/>
        <v>1264</v>
      </c>
      <c r="I40" s="5">
        <f t="shared" si="10"/>
        <v>238</v>
      </c>
      <c r="J40" s="5">
        <f t="shared" si="10"/>
        <v>0</v>
      </c>
      <c r="K40" s="5">
        <f t="shared" si="10"/>
        <v>11</v>
      </c>
      <c r="L40" s="5">
        <f t="shared" si="10"/>
        <v>140</v>
      </c>
      <c r="M40" s="5">
        <f t="shared" si="10"/>
        <v>0</v>
      </c>
      <c r="N40" s="5">
        <f t="shared" si="10"/>
        <v>12</v>
      </c>
      <c r="O40" s="5">
        <f t="shared" si="10"/>
        <v>886</v>
      </c>
      <c r="P40" s="5">
        <f t="shared" si="10"/>
        <v>0</v>
      </c>
      <c r="Q40" s="4"/>
      <c r="R40" s="3"/>
      <c r="S40" s="3"/>
      <c r="T40" s="3"/>
    </row>
    <row r="41" spans="1:20" x14ac:dyDescent="0.25">
      <c r="B41" s="2" t="s">
        <v>0</v>
      </c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4:B24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16" zoomScaleNormal="100" workbookViewId="0">
      <selection activeCell="V23" sqref="V2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3" t="s">
        <v>100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30.75" customHeight="1" x14ac:dyDescent="0.3">
      <c r="A2" s="124" t="s">
        <v>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ht="30" customHeight="1" x14ac:dyDescent="0.3">
      <c r="A3" s="124" t="s">
        <v>59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30.75" customHeight="1" x14ac:dyDescent="0.25">
      <c r="A4" s="95" t="s">
        <v>82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 t="s">
        <v>81</v>
      </c>
      <c r="M4" s="95"/>
      <c r="N4" s="95"/>
      <c r="O4" s="95"/>
      <c r="P4" s="95"/>
      <c r="Q4" s="95"/>
      <c r="R4" s="128" t="s">
        <v>157</v>
      </c>
      <c r="S4" s="129"/>
      <c r="T4" s="130"/>
    </row>
    <row r="5" spans="1:20" ht="30" customHeight="1" x14ac:dyDescent="0.25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95" t="s">
        <v>55</v>
      </c>
      <c r="M5" s="95"/>
      <c r="N5" s="95"/>
      <c r="O5" s="95"/>
      <c r="P5" s="95"/>
      <c r="Q5" s="95"/>
      <c r="R5" s="95" t="s">
        <v>54</v>
      </c>
      <c r="S5" s="95"/>
      <c r="T5" s="95"/>
    </row>
    <row r="6" spans="1:20" ht="15.75" customHeight="1" x14ac:dyDescent="0.25">
      <c r="A6" s="96" t="s">
        <v>53</v>
      </c>
      <c r="B6" s="99" t="s">
        <v>52</v>
      </c>
      <c r="C6" s="102" t="s">
        <v>47</v>
      </c>
      <c r="D6" s="103"/>
      <c r="E6" s="104"/>
      <c r="F6" s="105" t="s">
        <v>51</v>
      </c>
      <c r="G6" s="105" t="s">
        <v>50</v>
      </c>
      <c r="H6" s="108" t="s">
        <v>49</v>
      </c>
      <c r="I6" s="109"/>
      <c r="J6" s="109"/>
      <c r="K6" s="109"/>
      <c r="L6" s="109"/>
      <c r="M6" s="109"/>
      <c r="N6" s="109"/>
      <c r="O6" s="109"/>
      <c r="P6" s="109"/>
      <c r="Q6" s="133"/>
      <c r="R6" s="111" t="s">
        <v>48</v>
      </c>
      <c r="S6" s="84" t="s">
        <v>101</v>
      </c>
      <c r="T6" s="87" t="s">
        <v>102</v>
      </c>
    </row>
    <row r="7" spans="1:20" ht="36" customHeight="1" x14ac:dyDescent="0.25">
      <c r="A7" s="97"/>
      <c r="B7" s="100"/>
      <c r="C7" s="114" t="s">
        <v>47</v>
      </c>
      <c r="D7" s="116" t="s">
        <v>46</v>
      </c>
      <c r="E7" s="118" t="s">
        <v>45</v>
      </c>
      <c r="F7" s="106"/>
      <c r="G7" s="106"/>
      <c r="H7" s="120" t="s">
        <v>44</v>
      </c>
      <c r="I7" s="122" t="s">
        <v>43</v>
      </c>
      <c r="J7" s="122"/>
      <c r="K7" s="122"/>
      <c r="L7" s="90" t="s">
        <v>42</v>
      </c>
      <c r="M7" s="91"/>
      <c r="N7" s="92"/>
      <c r="O7" s="93" t="s">
        <v>41</v>
      </c>
      <c r="P7" s="93"/>
      <c r="Q7" s="132"/>
      <c r="R7" s="112"/>
      <c r="S7" s="85"/>
      <c r="T7" s="88"/>
    </row>
    <row r="8" spans="1:20" s="28" customFormat="1" ht="42" customHeight="1" thickBot="1" x14ac:dyDescent="0.3">
      <c r="A8" s="98"/>
      <c r="B8" s="101"/>
      <c r="C8" s="115"/>
      <c r="D8" s="117"/>
      <c r="E8" s="119"/>
      <c r="F8" s="107"/>
      <c r="G8" s="107"/>
      <c r="H8" s="121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3"/>
      <c r="S8" s="86"/>
      <c r="T8" s="89"/>
    </row>
    <row r="9" spans="1:20" s="33" customFormat="1" ht="15" customHeight="1" x14ac:dyDescent="0.25">
      <c r="A9" s="68">
        <v>1</v>
      </c>
      <c r="B9" s="78">
        <v>2</v>
      </c>
      <c r="C9" s="80">
        <v>3</v>
      </c>
      <c r="D9" s="37">
        <v>4</v>
      </c>
      <c r="E9" s="36">
        <v>5</v>
      </c>
      <c r="F9" s="35">
        <v>6</v>
      </c>
      <c r="G9" s="82">
        <v>7</v>
      </c>
      <c r="H9" s="34">
        <v>8</v>
      </c>
      <c r="I9" s="74">
        <v>9</v>
      </c>
      <c r="J9" s="76">
        <v>10</v>
      </c>
      <c r="K9" s="74">
        <v>11</v>
      </c>
      <c r="L9" s="74">
        <v>12</v>
      </c>
      <c r="M9" s="76">
        <v>13</v>
      </c>
      <c r="N9" s="74">
        <v>14</v>
      </c>
      <c r="O9" s="74">
        <v>15</v>
      </c>
      <c r="P9" s="74">
        <v>16</v>
      </c>
      <c r="Q9" s="72">
        <v>17</v>
      </c>
      <c r="R9" s="68">
        <v>18</v>
      </c>
      <c r="S9" s="70">
        <v>19</v>
      </c>
      <c r="T9" s="72">
        <v>20</v>
      </c>
    </row>
    <row r="10" spans="1:20" s="28" customFormat="1" ht="43.5" customHeight="1" thickBot="1" x14ac:dyDescent="0.3">
      <c r="A10" s="69"/>
      <c r="B10" s="79"/>
      <c r="C10" s="81"/>
      <c r="D10" s="32" t="s">
        <v>33</v>
      </c>
      <c r="E10" s="31" t="s">
        <v>32</v>
      </c>
      <c r="F10" s="30" t="s">
        <v>31</v>
      </c>
      <c r="G10" s="83"/>
      <c r="H10" s="29" t="s">
        <v>30</v>
      </c>
      <c r="I10" s="75"/>
      <c r="J10" s="77"/>
      <c r="K10" s="75"/>
      <c r="L10" s="75"/>
      <c r="M10" s="77"/>
      <c r="N10" s="75"/>
      <c r="O10" s="75"/>
      <c r="P10" s="75"/>
      <c r="Q10" s="73"/>
      <c r="R10" s="69"/>
      <c r="S10" s="71"/>
      <c r="T10" s="73"/>
    </row>
    <row r="11" spans="1:20" s="28" customFormat="1" ht="24.95" customHeight="1" x14ac:dyDescent="0.25">
      <c r="A11" s="19">
        <v>1</v>
      </c>
      <c r="B11" s="18" t="s">
        <v>80</v>
      </c>
      <c r="C11" s="14">
        <v>2</v>
      </c>
      <c r="D11" s="17">
        <f t="shared" ref="D11:D20" si="0">(J11+K11+M11+N11)*C11/F11</f>
        <v>0</v>
      </c>
      <c r="E11" s="16">
        <f t="shared" ref="E11:E20" si="1">(I11-K11+L11-N11+O11)*C11/F11</f>
        <v>1.2</v>
      </c>
      <c r="F11" s="15">
        <f t="shared" ref="F11:F20" si="2">G11+H11</f>
        <v>50</v>
      </c>
      <c r="G11" s="15">
        <v>20</v>
      </c>
      <c r="H11" s="14">
        <f t="shared" ref="H11:H20" si="3">I11+L11+O11</f>
        <v>30</v>
      </c>
      <c r="I11" s="13">
        <v>30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48" t="s">
        <v>105</v>
      </c>
      <c r="T11" s="49" t="s">
        <v>106</v>
      </c>
    </row>
    <row r="12" spans="1:20" s="28" customFormat="1" ht="24.95" customHeight="1" x14ac:dyDescent="0.25">
      <c r="A12" s="19">
        <v>2</v>
      </c>
      <c r="B12" s="18" t="s">
        <v>73</v>
      </c>
      <c r="C12" s="14">
        <v>2</v>
      </c>
      <c r="D12" s="17">
        <f t="shared" si="0"/>
        <v>0</v>
      </c>
      <c r="E12" s="16">
        <f t="shared" si="1"/>
        <v>1.6666666666666667</v>
      </c>
      <c r="F12" s="15">
        <f t="shared" si="2"/>
        <v>54</v>
      </c>
      <c r="G12" s="15">
        <v>9</v>
      </c>
      <c r="H12" s="14">
        <f t="shared" si="3"/>
        <v>45</v>
      </c>
      <c r="I12" s="13"/>
      <c r="J12" s="13"/>
      <c r="K12" s="13"/>
      <c r="L12" s="13"/>
      <c r="M12" s="13"/>
      <c r="N12" s="13"/>
      <c r="O12" s="13">
        <v>45</v>
      </c>
      <c r="P12" s="13"/>
      <c r="Q12" s="12" t="s">
        <v>10</v>
      </c>
      <c r="R12" s="23" t="s">
        <v>15</v>
      </c>
      <c r="S12" s="48" t="s">
        <v>105</v>
      </c>
      <c r="T12" s="49" t="s">
        <v>106</v>
      </c>
    </row>
    <row r="13" spans="1:20" s="28" customFormat="1" ht="24.95" customHeight="1" x14ac:dyDescent="0.25">
      <c r="A13" s="19">
        <v>3</v>
      </c>
      <c r="B13" s="18" t="s">
        <v>72</v>
      </c>
      <c r="C13" s="14">
        <v>1</v>
      </c>
      <c r="D13" s="17">
        <f t="shared" si="0"/>
        <v>0</v>
      </c>
      <c r="E13" s="16">
        <f t="shared" si="1"/>
        <v>0.66666666666666663</v>
      </c>
      <c r="F13" s="15">
        <f t="shared" si="2"/>
        <v>30</v>
      </c>
      <c r="G13" s="15">
        <v>10</v>
      </c>
      <c r="H13" s="14">
        <f t="shared" si="3"/>
        <v>20</v>
      </c>
      <c r="I13" s="13"/>
      <c r="J13" s="13"/>
      <c r="K13" s="13"/>
      <c r="L13" s="13"/>
      <c r="M13" s="13"/>
      <c r="N13" s="13"/>
      <c r="O13" s="13">
        <v>20</v>
      </c>
      <c r="P13" s="13"/>
      <c r="Q13" s="12" t="s">
        <v>10</v>
      </c>
      <c r="R13" s="23" t="s">
        <v>3</v>
      </c>
      <c r="S13" s="48" t="s">
        <v>105</v>
      </c>
      <c r="T13" s="49" t="s">
        <v>106</v>
      </c>
    </row>
    <row r="14" spans="1:20" s="28" customFormat="1" ht="24.95" customHeight="1" x14ac:dyDescent="0.25">
      <c r="A14" s="19">
        <v>4</v>
      </c>
      <c r="B14" s="18" t="s">
        <v>79</v>
      </c>
      <c r="C14" s="14">
        <v>2</v>
      </c>
      <c r="D14" s="17">
        <f t="shared" si="0"/>
        <v>0</v>
      </c>
      <c r="E14" s="16">
        <f t="shared" si="1"/>
        <v>1.2</v>
      </c>
      <c r="F14" s="15">
        <f t="shared" si="2"/>
        <v>50</v>
      </c>
      <c r="G14" s="15">
        <v>20</v>
      </c>
      <c r="H14" s="14">
        <f t="shared" si="3"/>
        <v>30</v>
      </c>
      <c r="I14" s="13"/>
      <c r="J14" s="13"/>
      <c r="K14" s="13"/>
      <c r="L14" s="13"/>
      <c r="M14" s="13"/>
      <c r="N14" s="13"/>
      <c r="O14" s="13">
        <v>30</v>
      </c>
      <c r="P14" s="13"/>
      <c r="Q14" s="12" t="s">
        <v>10</v>
      </c>
      <c r="R14" s="23" t="s">
        <v>3</v>
      </c>
      <c r="S14" s="48" t="s">
        <v>105</v>
      </c>
      <c r="T14" s="49" t="s">
        <v>106</v>
      </c>
    </row>
    <row r="15" spans="1:20" s="28" customFormat="1" ht="24.95" customHeight="1" x14ac:dyDescent="0.25">
      <c r="A15" s="19">
        <v>5</v>
      </c>
      <c r="B15" s="18" t="s">
        <v>19</v>
      </c>
      <c r="C15" s="14">
        <v>4</v>
      </c>
      <c r="D15" s="17">
        <f t="shared" si="0"/>
        <v>0</v>
      </c>
      <c r="E15" s="16">
        <f t="shared" si="1"/>
        <v>2.8846153846153846</v>
      </c>
      <c r="F15" s="15">
        <f t="shared" si="2"/>
        <v>104</v>
      </c>
      <c r="G15" s="15">
        <v>29</v>
      </c>
      <c r="H15" s="14">
        <f t="shared" si="3"/>
        <v>75</v>
      </c>
      <c r="I15" s="13"/>
      <c r="J15" s="13"/>
      <c r="K15" s="44"/>
      <c r="L15" s="13"/>
      <c r="M15" s="13"/>
      <c r="N15" s="13"/>
      <c r="O15" s="13">
        <v>75</v>
      </c>
      <c r="P15" s="13"/>
      <c r="Q15" s="12" t="s">
        <v>10</v>
      </c>
      <c r="R15" s="23" t="s">
        <v>15</v>
      </c>
      <c r="S15" s="48" t="s">
        <v>105</v>
      </c>
      <c r="T15" s="49" t="s">
        <v>106</v>
      </c>
    </row>
    <row r="16" spans="1:20" s="28" customFormat="1" ht="24.95" customHeight="1" x14ac:dyDescent="0.25">
      <c r="A16" s="19">
        <v>6</v>
      </c>
      <c r="B16" s="18" t="s">
        <v>70</v>
      </c>
      <c r="C16" s="14">
        <v>2</v>
      </c>
      <c r="D16" s="17">
        <f t="shared" si="0"/>
        <v>0</v>
      </c>
      <c r="E16" s="16">
        <f t="shared" si="1"/>
        <v>1</v>
      </c>
      <c r="F16" s="15">
        <f t="shared" si="2"/>
        <v>60</v>
      </c>
      <c r="G16" s="15">
        <v>30</v>
      </c>
      <c r="H16" s="14">
        <f t="shared" si="3"/>
        <v>30</v>
      </c>
      <c r="I16" s="13"/>
      <c r="J16" s="13"/>
      <c r="K16" s="44"/>
      <c r="L16" s="13"/>
      <c r="M16" s="13"/>
      <c r="N16" s="13"/>
      <c r="O16" s="13">
        <v>30</v>
      </c>
      <c r="P16" s="13"/>
      <c r="Q16" s="12"/>
      <c r="R16" s="23" t="s">
        <v>3</v>
      </c>
      <c r="S16" s="48" t="s">
        <v>122</v>
      </c>
      <c r="T16" s="49" t="s">
        <v>123</v>
      </c>
    </row>
    <row r="17" spans="1:20" s="28" customFormat="1" ht="24.95" customHeight="1" x14ac:dyDescent="0.25">
      <c r="A17" s="19">
        <v>7</v>
      </c>
      <c r="B17" s="18" t="s">
        <v>78</v>
      </c>
      <c r="C17" s="14">
        <v>2</v>
      </c>
      <c r="D17" s="17">
        <f t="shared" si="0"/>
        <v>0.6</v>
      </c>
      <c r="E17" s="16">
        <f t="shared" si="1"/>
        <v>1.08</v>
      </c>
      <c r="F17" s="15">
        <f t="shared" si="2"/>
        <v>50</v>
      </c>
      <c r="G17" s="15">
        <v>20</v>
      </c>
      <c r="H17" s="14">
        <f t="shared" si="3"/>
        <v>30</v>
      </c>
      <c r="I17" s="13">
        <v>15</v>
      </c>
      <c r="J17" s="57">
        <v>12</v>
      </c>
      <c r="K17" s="13">
        <v>3</v>
      </c>
      <c r="L17" s="13">
        <v>5</v>
      </c>
      <c r="M17" s="13"/>
      <c r="N17" s="13"/>
      <c r="O17" s="44">
        <v>10</v>
      </c>
      <c r="P17" s="13"/>
      <c r="Q17" s="12" t="s">
        <v>10</v>
      </c>
      <c r="R17" s="23" t="s">
        <v>15</v>
      </c>
      <c r="S17" s="48" t="s">
        <v>135</v>
      </c>
      <c r="T17" s="49" t="s">
        <v>136</v>
      </c>
    </row>
    <row r="18" spans="1:20" s="28" customFormat="1" ht="24.95" customHeight="1" x14ac:dyDescent="0.25">
      <c r="A18" s="19">
        <v>8</v>
      </c>
      <c r="B18" s="18" t="s">
        <v>77</v>
      </c>
      <c r="C18" s="14">
        <v>1</v>
      </c>
      <c r="D18" s="17">
        <f t="shared" si="0"/>
        <v>0</v>
      </c>
      <c r="E18" s="16">
        <f t="shared" si="1"/>
        <v>0.66666666666666663</v>
      </c>
      <c r="F18" s="15">
        <f t="shared" si="2"/>
        <v>30</v>
      </c>
      <c r="G18" s="15">
        <v>10</v>
      </c>
      <c r="H18" s="14">
        <f t="shared" si="3"/>
        <v>20</v>
      </c>
      <c r="I18" s="13">
        <v>10</v>
      </c>
      <c r="J18" s="13"/>
      <c r="K18" s="13"/>
      <c r="L18" s="13">
        <v>5</v>
      </c>
      <c r="M18" s="13"/>
      <c r="N18" s="13"/>
      <c r="O18" s="13">
        <v>5</v>
      </c>
      <c r="P18" s="13"/>
      <c r="Q18" s="12" t="s">
        <v>13</v>
      </c>
      <c r="R18" s="23" t="s">
        <v>15</v>
      </c>
      <c r="S18" s="48" t="s">
        <v>137</v>
      </c>
      <c r="T18" s="49" t="s">
        <v>138</v>
      </c>
    </row>
    <row r="19" spans="1:20" s="28" customFormat="1" ht="24.95" customHeight="1" x14ac:dyDescent="0.25">
      <c r="A19" s="19">
        <v>9</v>
      </c>
      <c r="B19" s="18" t="s">
        <v>76</v>
      </c>
      <c r="C19" s="14">
        <v>1</v>
      </c>
      <c r="D19" s="17">
        <f t="shared" si="0"/>
        <v>0</v>
      </c>
      <c r="E19" s="16">
        <f t="shared" si="1"/>
        <v>0.6</v>
      </c>
      <c r="F19" s="15">
        <f t="shared" si="2"/>
        <v>25</v>
      </c>
      <c r="G19" s="15">
        <v>10</v>
      </c>
      <c r="H19" s="14">
        <f t="shared" si="3"/>
        <v>15</v>
      </c>
      <c r="I19" s="13">
        <v>15</v>
      </c>
      <c r="J19" s="13"/>
      <c r="K19" s="13"/>
      <c r="L19" s="13"/>
      <c r="M19" s="13"/>
      <c r="N19" s="13"/>
      <c r="O19" s="13"/>
      <c r="P19" s="13"/>
      <c r="Q19" s="12"/>
      <c r="R19" s="23" t="s">
        <v>3</v>
      </c>
      <c r="S19" s="48" t="s">
        <v>139</v>
      </c>
      <c r="T19" s="49" t="s">
        <v>140</v>
      </c>
    </row>
    <row r="20" spans="1:20" ht="24.95" customHeight="1" thickBot="1" x14ac:dyDescent="0.3">
      <c r="A20" s="19">
        <v>10</v>
      </c>
      <c r="B20" s="18" t="s">
        <v>75</v>
      </c>
      <c r="C20" s="14">
        <v>2</v>
      </c>
      <c r="D20" s="17">
        <f t="shared" si="0"/>
        <v>0</v>
      </c>
      <c r="E20" s="16">
        <f t="shared" si="1"/>
        <v>1.2</v>
      </c>
      <c r="F20" s="15">
        <f t="shared" si="2"/>
        <v>50</v>
      </c>
      <c r="G20" s="15">
        <v>20</v>
      </c>
      <c r="H20" s="14">
        <f t="shared" si="3"/>
        <v>30</v>
      </c>
      <c r="I20" s="13">
        <v>10</v>
      </c>
      <c r="J20" s="13"/>
      <c r="K20" s="13"/>
      <c r="L20" s="13">
        <v>20</v>
      </c>
      <c r="M20" s="13"/>
      <c r="N20" s="13"/>
      <c r="O20" s="13"/>
      <c r="P20" s="13"/>
      <c r="Q20" s="12"/>
      <c r="R20" s="23" t="s">
        <v>3</v>
      </c>
      <c r="S20" s="48" t="s">
        <v>114</v>
      </c>
      <c r="T20" s="49" t="s">
        <v>141</v>
      </c>
    </row>
    <row r="21" spans="1:20" ht="24.95" customHeight="1" thickBot="1" x14ac:dyDescent="0.3">
      <c r="A21" s="64" t="s">
        <v>74</v>
      </c>
      <c r="B21" s="65"/>
      <c r="C21" s="5">
        <f t="shared" ref="C21:P21" si="4">SUM(C11:C20)</f>
        <v>19</v>
      </c>
      <c r="D21" s="6">
        <f t="shared" si="4"/>
        <v>0.6</v>
      </c>
      <c r="E21" s="6">
        <f t="shared" si="4"/>
        <v>12.164615384615383</v>
      </c>
      <c r="F21" s="5">
        <f t="shared" si="4"/>
        <v>503</v>
      </c>
      <c r="G21" s="5">
        <f t="shared" si="4"/>
        <v>178</v>
      </c>
      <c r="H21" s="5">
        <f t="shared" si="4"/>
        <v>325</v>
      </c>
      <c r="I21" s="5">
        <f t="shared" si="4"/>
        <v>80</v>
      </c>
      <c r="J21" s="5">
        <f t="shared" si="4"/>
        <v>12</v>
      </c>
      <c r="K21" s="5">
        <f t="shared" si="4"/>
        <v>3</v>
      </c>
      <c r="L21" s="5">
        <f t="shared" si="4"/>
        <v>30</v>
      </c>
      <c r="M21" s="5">
        <f t="shared" si="4"/>
        <v>0</v>
      </c>
      <c r="N21" s="5">
        <f t="shared" si="4"/>
        <v>0</v>
      </c>
      <c r="O21" s="5">
        <f t="shared" si="4"/>
        <v>215</v>
      </c>
      <c r="P21" s="5">
        <f t="shared" si="4"/>
        <v>0</v>
      </c>
      <c r="Q21" s="42"/>
      <c r="R21" s="24"/>
      <c r="S21" s="24"/>
      <c r="T21" s="24"/>
    </row>
    <row r="22" spans="1:20" ht="24.95" customHeight="1" x14ac:dyDescent="0.25">
      <c r="A22" s="19">
        <v>1</v>
      </c>
      <c r="B22" s="18" t="s">
        <v>73</v>
      </c>
      <c r="C22" s="14">
        <v>2</v>
      </c>
      <c r="D22" s="17">
        <f t="shared" ref="D22:D29" si="5">(J22+K22+M22+N22)*C22/F22</f>
        <v>0</v>
      </c>
      <c r="E22" s="16">
        <f t="shared" ref="E22:E29" si="6">(I22-K22+L22-N22+O22)*C22/F22</f>
        <v>1.6666666666666667</v>
      </c>
      <c r="F22" s="15">
        <f t="shared" ref="F22:F29" si="7">G22+H22</f>
        <v>54</v>
      </c>
      <c r="G22" s="15">
        <v>9</v>
      </c>
      <c r="H22" s="14">
        <f t="shared" ref="H22:H29" si="8">I22+L22+O22</f>
        <v>45</v>
      </c>
      <c r="I22" s="13">
        <v>15</v>
      </c>
      <c r="J22" s="13"/>
      <c r="K22" s="13"/>
      <c r="L22" s="13"/>
      <c r="M22" s="13"/>
      <c r="N22" s="13"/>
      <c r="O22" s="13">
        <v>30</v>
      </c>
      <c r="P22" s="13"/>
      <c r="Q22" s="12" t="s">
        <v>10</v>
      </c>
      <c r="R22" s="23" t="s">
        <v>15</v>
      </c>
      <c r="S22" s="48" t="s">
        <v>105</v>
      </c>
      <c r="T22" s="49" t="s">
        <v>106</v>
      </c>
    </row>
    <row r="23" spans="1:20" ht="24.95" customHeight="1" x14ac:dyDescent="0.25">
      <c r="A23" s="19">
        <v>2</v>
      </c>
      <c r="B23" s="18" t="s">
        <v>72</v>
      </c>
      <c r="C23" s="14">
        <v>1</v>
      </c>
      <c r="D23" s="17">
        <f t="shared" si="5"/>
        <v>0</v>
      </c>
      <c r="E23" s="16">
        <f t="shared" si="6"/>
        <v>0.83333333333333337</v>
      </c>
      <c r="F23" s="15">
        <f t="shared" si="7"/>
        <v>30</v>
      </c>
      <c r="G23" s="15">
        <v>5</v>
      </c>
      <c r="H23" s="14">
        <f t="shared" si="8"/>
        <v>25</v>
      </c>
      <c r="I23" s="13">
        <v>15</v>
      </c>
      <c r="J23" s="13"/>
      <c r="K23" s="13"/>
      <c r="L23" s="13"/>
      <c r="M23" s="13"/>
      <c r="N23" s="13"/>
      <c r="O23" s="13">
        <v>10</v>
      </c>
      <c r="P23" s="13"/>
      <c r="Q23" s="12" t="s">
        <v>10</v>
      </c>
      <c r="R23" s="23" t="s">
        <v>3</v>
      </c>
      <c r="S23" s="48" t="s">
        <v>105</v>
      </c>
      <c r="T23" s="49" t="s">
        <v>106</v>
      </c>
    </row>
    <row r="24" spans="1:20" ht="24.95" customHeight="1" x14ac:dyDescent="0.25">
      <c r="A24" s="19">
        <v>3</v>
      </c>
      <c r="B24" s="18" t="s">
        <v>71</v>
      </c>
      <c r="C24" s="14">
        <v>1</v>
      </c>
      <c r="D24" s="17">
        <f t="shared" si="5"/>
        <v>0.5</v>
      </c>
      <c r="E24" s="16">
        <f t="shared" si="6"/>
        <v>0.5</v>
      </c>
      <c r="F24" s="15">
        <f t="shared" si="7"/>
        <v>30</v>
      </c>
      <c r="G24" s="15">
        <v>15</v>
      </c>
      <c r="H24" s="14">
        <f t="shared" si="8"/>
        <v>15</v>
      </c>
      <c r="I24" s="13">
        <v>15</v>
      </c>
      <c r="J24" s="57">
        <v>15</v>
      </c>
      <c r="K24" s="13"/>
      <c r="L24" s="13"/>
      <c r="M24" s="13"/>
      <c r="N24" s="13"/>
      <c r="O24" s="13"/>
      <c r="P24" s="13"/>
      <c r="Q24" s="12"/>
      <c r="R24" s="23" t="s">
        <v>3</v>
      </c>
      <c r="S24" s="48" t="s">
        <v>128</v>
      </c>
      <c r="T24" s="49" t="s">
        <v>142</v>
      </c>
    </row>
    <row r="25" spans="1:20" ht="24.95" customHeight="1" x14ac:dyDescent="0.25">
      <c r="A25" s="19">
        <v>4</v>
      </c>
      <c r="B25" s="18" t="s">
        <v>70</v>
      </c>
      <c r="C25" s="14">
        <v>1</v>
      </c>
      <c r="D25" s="17">
        <f t="shared" si="5"/>
        <v>0</v>
      </c>
      <c r="E25" s="16">
        <f t="shared" si="6"/>
        <v>1</v>
      </c>
      <c r="F25" s="15">
        <f t="shared" si="7"/>
        <v>30</v>
      </c>
      <c r="G25" s="15"/>
      <c r="H25" s="14">
        <f t="shared" si="8"/>
        <v>30</v>
      </c>
      <c r="I25" s="13"/>
      <c r="J25" s="13"/>
      <c r="K25" s="13"/>
      <c r="L25" s="13"/>
      <c r="M25" s="13"/>
      <c r="N25" s="13"/>
      <c r="O25" s="13">
        <v>30</v>
      </c>
      <c r="P25" s="13"/>
      <c r="Q25" s="12"/>
      <c r="R25" s="23" t="s">
        <v>3</v>
      </c>
      <c r="S25" s="48" t="s">
        <v>122</v>
      </c>
      <c r="T25" s="49" t="s">
        <v>123</v>
      </c>
    </row>
    <row r="26" spans="1:20" ht="24.95" customHeight="1" x14ac:dyDescent="0.25">
      <c r="A26" s="19">
        <v>5</v>
      </c>
      <c r="B26" s="18" t="s">
        <v>69</v>
      </c>
      <c r="C26" s="14">
        <v>1</v>
      </c>
      <c r="D26" s="17">
        <f t="shared" si="5"/>
        <v>0</v>
      </c>
      <c r="E26" s="16">
        <f t="shared" si="6"/>
        <v>0.5</v>
      </c>
      <c r="F26" s="15">
        <f t="shared" si="7"/>
        <v>30</v>
      </c>
      <c r="G26" s="15">
        <v>15</v>
      </c>
      <c r="H26" s="14">
        <f t="shared" si="8"/>
        <v>15</v>
      </c>
      <c r="I26" s="13">
        <v>15</v>
      </c>
      <c r="J26" s="13"/>
      <c r="K26" s="13"/>
      <c r="L26" s="13"/>
      <c r="M26" s="13"/>
      <c r="N26" s="13"/>
      <c r="O26" s="13"/>
      <c r="P26" s="13"/>
      <c r="Q26" s="12"/>
      <c r="R26" s="23" t="s">
        <v>3</v>
      </c>
      <c r="S26" s="48" t="s">
        <v>143</v>
      </c>
      <c r="T26" s="49" t="s">
        <v>144</v>
      </c>
    </row>
    <row r="27" spans="1:20" ht="24.95" customHeight="1" x14ac:dyDescent="0.25">
      <c r="A27" s="19">
        <v>6</v>
      </c>
      <c r="B27" s="18" t="s">
        <v>9</v>
      </c>
      <c r="C27" s="14">
        <v>2</v>
      </c>
      <c r="D27" s="17">
        <f t="shared" si="5"/>
        <v>0</v>
      </c>
      <c r="E27" s="16">
        <f t="shared" si="6"/>
        <v>1</v>
      </c>
      <c r="F27" s="15">
        <f t="shared" si="7"/>
        <v>60</v>
      </c>
      <c r="G27" s="15">
        <v>30</v>
      </c>
      <c r="H27" s="14">
        <f t="shared" si="8"/>
        <v>30</v>
      </c>
      <c r="I27" s="13">
        <v>30</v>
      </c>
      <c r="J27" s="13"/>
      <c r="K27" s="13"/>
      <c r="L27" s="13"/>
      <c r="M27" s="13"/>
      <c r="N27" s="13"/>
      <c r="O27" s="13"/>
      <c r="P27" s="13"/>
      <c r="Q27" s="12"/>
      <c r="R27" s="23" t="s">
        <v>3</v>
      </c>
      <c r="S27" s="48" t="s">
        <v>105</v>
      </c>
      <c r="T27" s="49" t="s">
        <v>106</v>
      </c>
    </row>
    <row r="28" spans="1:20" ht="24.95" customHeight="1" x14ac:dyDescent="0.25">
      <c r="A28" s="19">
        <v>7</v>
      </c>
      <c r="B28" s="18" t="s">
        <v>67</v>
      </c>
      <c r="C28" s="14">
        <v>1</v>
      </c>
      <c r="D28" s="17">
        <f t="shared" si="5"/>
        <v>0</v>
      </c>
      <c r="E28" s="16">
        <f t="shared" si="6"/>
        <v>0.6</v>
      </c>
      <c r="F28" s="15">
        <f t="shared" si="7"/>
        <v>25</v>
      </c>
      <c r="G28" s="15">
        <v>10</v>
      </c>
      <c r="H28" s="14">
        <f t="shared" si="8"/>
        <v>15</v>
      </c>
      <c r="I28" s="13">
        <v>5</v>
      </c>
      <c r="J28" s="13"/>
      <c r="K28" s="13"/>
      <c r="L28" s="13"/>
      <c r="M28" s="13"/>
      <c r="N28" s="13"/>
      <c r="O28" s="13">
        <v>10</v>
      </c>
      <c r="P28" s="13"/>
      <c r="Q28" s="12" t="s">
        <v>10</v>
      </c>
      <c r="R28" s="23" t="s">
        <v>3</v>
      </c>
      <c r="S28" s="48" t="s">
        <v>132</v>
      </c>
      <c r="T28" s="49" t="s">
        <v>133</v>
      </c>
    </row>
    <row r="29" spans="1:20" ht="24.95" customHeight="1" thickBot="1" x14ac:dyDescent="0.3">
      <c r="A29" s="19">
        <v>8</v>
      </c>
      <c r="B29" s="18" t="s">
        <v>6</v>
      </c>
      <c r="C29" s="14">
        <v>10</v>
      </c>
      <c r="D29" s="17">
        <f t="shared" si="5"/>
        <v>0</v>
      </c>
      <c r="E29" s="16">
        <f t="shared" si="6"/>
        <v>9.3333333333333339</v>
      </c>
      <c r="F29" s="15">
        <f t="shared" si="7"/>
        <v>300</v>
      </c>
      <c r="G29" s="15">
        <v>20</v>
      </c>
      <c r="H29" s="14">
        <f t="shared" si="8"/>
        <v>280</v>
      </c>
      <c r="I29" s="13"/>
      <c r="J29" s="13"/>
      <c r="K29" s="13"/>
      <c r="L29" s="13"/>
      <c r="M29" s="13"/>
      <c r="N29" s="13"/>
      <c r="O29" s="13">
        <v>280</v>
      </c>
      <c r="P29" s="13"/>
      <c r="Q29" s="12"/>
      <c r="R29" s="23" t="s">
        <v>3</v>
      </c>
      <c r="S29" s="48"/>
      <c r="T29" s="49" t="s">
        <v>134</v>
      </c>
    </row>
    <row r="30" spans="1:20" ht="24.95" customHeight="1" thickBot="1" x14ac:dyDescent="0.3">
      <c r="A30" s="64" t="s">
        <v>66</v>
      </c>
      <c r="B30" s="65"/>
      <c r="C30" s="5">
        <f t="shared" ref="C30:P30" si="9">SUM(C22:C29)</f>
        <v>19</v>
      </c>
      <c r="D30" s="6">
        <f t="shared" si="9"/>
        <v>0.5</v>
      </c>
      <c r="E30" s="6">
        <f t="shared" si="9"/>
        <v>15.433333333333334</v>
      </c>
      <c r="F30" s="5">
        <f t="shared" si="9"/>
        <v>559</v>
      </c>
      <c r="G30" s="5">
        <f t="shared" si="9"/>
        <v>104</v>
      </c>
      <c r="H30" s="5">
        <f t="shared" si="9"/>
        <v>455</v>
      </c>
      <c r="I30" s="5">
        <f t="shared" si="9"/>
        <v>95</v>
      </c>
      <c r="J30" s="5">
        <f t="shared" si="9"/>
        <v>15</v>
      </c>
      <c r="K30" s="5">
        <f t="shared" si="9"/>
        <v>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360</v>
      </c>
      <c r="P30" s="5">
        <f t="shared" si="9"/>
        <v>0</v>
      </c>
      <c r="Q30" s="42"/>
      <c r="R30" s="24"/>
      <c r="S30" s="24"/>
      <c r="T30" s="24"/>
    </row>
    <row r="31" spans="1:20" ht="24.95" customHeight="1" x14ac:dyDescent="0.25">
      <c r="A31" s="19">
        <v>1</v>
      </c>
      <c r="B31" s="18" t="s">
        <v>21</v>
      </c>
      <c r="C31" s="14">
        <v>13</v>
      </c>
      <c r="D31" s="17">
        <f>(J31+K31+M31+N31)*C31/F31</f>
        <v>0</v>
      </c>
      <c r="E31" s="16">
        <f>(I31-K31+L31-N31+O31)*C31/F31</f>
        <v>11.666666666666666</v>
      </c>
      <c r="F31" s="15">
        <f>G31+H31</f>
        <v>351</v>
      </c>
      <c r="G31" s="15">
        <v>36</v>
      </c>
      <c r="H31" s="14">
        <f>I31+L31+O31</f>
        <v>315</v>
      </c>
      <c r="I31" s="13"/>
      <c r="J31" s="13"/>
      <c r="K31" s="13"/>
      <c r="L31" s="13"/>
      <c r="M31" s="13"/>
      <c r="N31" s="13"/>
      <c r="O31" s="13">
        <v>315</v>
      </c>
      <c r="P31" s="13"/>
      <c r="Q31" s="12" t="s">
        <v>10</v>
      </c>
      <c r="R31" s="23" t="s">
        <v>3</v>
      </c>
      <c r="S31" s="48" t="s">
        <v>105</v>
      </c>
      <c r="T31" s="49" t="s">
        <v>106</v>
      </c>
    </row>
    <row r="32" spans="1:20" ht="24.95" customHeight="1" thickBot="1" x14ac:dyDescent="0.3">
      <c r="A32" s="19">
        <v>2</v>
      </c>
      <c r="B32" s="18" t="s">
        <v>64</v>
      </c>
      <c r="C32" s="14">
        <v>9</v>
      </c>
      <c r="D32" s="17">
        <f>(J32+K32+M32+N32)*C32/F32</f>
        <v>0</v>
      </c>
      <c r="E32" s="16">
        <f>(I32-K32+L32-N32+O32)*C32/F32</f>
        <v>8.0357142857142865</v>
      </c>
      <c r="F32" s="15">
        <f>G32+H32</f>
        <v>252</v>
      </c>
      <c r="G32" s="15">
        <v>27</v>
      </c>
      <c r="H32" s="14">
        <f>I32+L32+O32</f>
        <v>225</v>
      </c>
      <c r="I32" s="13"/>
      <c r="J32" s="13"/>
      <c r="K32" s="13"/>
      <c r="L32" s="13"/>
      <c r="M32" s="13"/>
      <c r="N32" s="13"/>
      <c r="O32" s="13">
        <v>225</v>
      </c>
      <c r="P32" s="13"/>
      <c r="Q32" s="12" t="s">
        <v>10</v>
      </c>
      <c r="R32" s="23" t="s">
        <v>3</v>
      </c>
      <c r="S32" s="48" t="s">
        <v>105</v>
      </c>
      <c r="T32" s="49" t="s">
        <v>106</v>
      </c>
    </row>
    <row r="33" spans="1:20" ht="24.95" customHeight="1" thickBot="1" x14ac:dyDescent="0.3">
      <c r="A33" s="64" t="s">
        <v>65</v>
      </c>
      <c r="B33" s="65"/>
      <c r="C33" s="5">
        <f t="shared" ref="C33:P33" si="10">SUM(C31:C32)</f>
        <v>22</v>
      </c>
      <c r="D33" s="6">
        <f t="shared" si="10"/>
        <v>0</v>
      </c>
      <c r="E33" s="6">
        <f t="shared" si="10"/>
        <v>19.702380952380953</v>
      </c>
      <c r="F33" s="5">
        <f t="shared" si="10"/>
        <v>603</v>
      </c>
      <c r="G33" s="5">
        <f t="shared" si="10"/>
        <v>63</v>
      </c>
      <c r="H33" s="5">
        <f t="shared" si="10"/>
        <v>540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540</v>
      </c>
      <c r="P33" s="5">
        <f t="shared" si="10"/>
        <v>0</v>
      </c>
      <c r="Q33" s="42"/>
      <c r="R33" s="24"/>
      <c r="S33" s="24"/>
      <c r="T33" s="24"/>
    </row>
    <row r="34" spans="1:20" ht="24.95" customHeight="1" x14ac:dyDescent="0.25">
      <c r="A34" s="19">
        <v>1</v>
      </c>
      <c r="B34" s="18" t="s">
        <v>64</v>
      </c>
      <c r="C34" s="14">
        <v>13</v>
      </c>
      <c r="D34" s="17">
        <f>(J34+K34+M34+N34)*C34/F34</f>
        <v>0</v>
      </c>
      <c r="E34" s="16">
        <f>(I34-K34+L34-N34+O34)*C34/F34</f>
        <v>11.666666666666666</v>
      </c>
      <c r="F34" s="15">
        <f>G34+H34</f>
        <v>351</v>
      </c>
      <c r="G34" s="15">
        <v>36</v>
      </c>
      <c r="H34" s="14">
        <f>I34+L34+O34</f>
        <v>315</v>
      </c>
      <c r="I34" s="13"/>
      <c r="J34" s="13"/>
      <c r="K34" s="13"/>
      <c r="L34" s="13"/>
      <c r="M34" s="13"/>
      <c r="N34" s="13"/>
      <c r="O34" s="13">
        <v>315</v>
      </c>
      <c r="P34" s="13"/>
      <c r="Q34" s="12" t="s">
        <v>10</v>
      </c>
      <c r="R34" s="23" t="s">
        <v>3</v>
      </c>
      <c r="S34" s="48"/>
      <c r="T34" s="49"/>
    </row>
    <row r="35" spans="1:20" ht="24.95" customHeight="1" thickBot="1" x14ac:dyDescent="0.3">
      <c r="A35" s="19">
        <v>2</v>
      </c>
      <c r="B35" s="18" t="s">
        <v>21</v>
      </c>
      <c r="C35" s="14">
        <v>9</v>
      </c>
      <c r="D35" s="17">
        <f>(J35+K35+M35+N35)*C35/F35</f>
        <v>0</v>
      </c>
      <c r="E35" s="16">
        <f>(I35-K35+L35-N35+O35)*C35/F35</f>
        <v>8.0357142857142865</v>
      </c>
      <c r="F35" s="15">
        <f>G35+H35</f>
        <v>252</v>
      </c>
      <c r="G35" s="15">
        <v>27</v>
      </c>
      <c r="H35" s="14">
        <f>I35+L35+O35</f>
        <v>225</v>
      </c>
      <c r="I35" s="13"/>
      <c r="J35" s="13"/>
      <c r="K35" s="13"/>
      <c r="L35" s="13"/>
      <c r="M35" s="13"/>
      <c r="N35" s="13"/>
      <c r="O35" s="13">
        <v>225</v>
      </c>
      <c r="P35" s="13"/>
      <c r="Q35" s="12" t="s">
        <v>10</v>
      </c>
      <c r="R35" s="23" t="s">
        <v>3</v>
      </c>
      <c r="S35" s="48"/>
      <c r="T35" s="49"/>
    </row>
    <row r="36" spans="1:20" ht="24.95" customHeight="1" thickBot="1" x14ac:dyDescent="0.3">
      <c r="A36" s="64" t="s">
        <v>63</v>
      </c>
      <c r="B36" s="65"/>
      <c r="C36" s="5">
        <f t="shared" ref="C36:P36" si="11">SUM(C34:C35)</f>
        <v>22</v>
      </c>
      <c r="D36" s="6">
        <f t="shared" si="11"/>
        <v>0</v>
      </c>
      <c r="E36" s="6">
        <f t="shared" si="11"/>
        <v>19.702380952380953</v>
      </c>
      <c r="F36" s="5">
        <f t="shared" si="11"/>
        <v>603</v>
      </c>
      <c r="G36" s="5">
        <f t="shared" si="11"/>
        <v>63</v>
      </c>
      <c r="H36" s="5">
        <f t="shared" si="11"/>
        <v>540</v>
      </c>
      <c r="I36" s="5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540</v>
      </c>
      <c r="P36" s="5">
        <f t="shared" si="11"/>
        <v>0</v>
      </c>
      <c r="Q36" s="42"/>
      <c r="R36" s="24"/>
      <c r="S36" s="24"/>
      <c r="T36" s="24"/>
    </row>
    <row r="37" spans="1:20" ht="24.95" customHeight="1" thickBot="1" x14ac:dyDescent="0.3">
      <c r="A37" s="64" t="s">
        <v>103</v>
      </c>
      <c r="B37" s="65"/>
      <c r="C37" s="5">
        <f>C21+C30+C33</f>
        <v>60</v>
      </c>
      <c r="D37" s="5">
        <f t="shared" ref="D37:P37" si="12">D21+D30+D33</f>
        <v>1.1000000000000001</v>
      </c>
      <c r="E37" s="6">
        <f t="shared" si="12"/>
        <v>47.300329670329674</v>
      </c>
      <c r="F37" s="5">
        <f t="shared" si="12"/>
        <v>1665</v>
      </c>
      <c r="G37" s="5">
        <f t="shared" si="12"/>
        <v>345</v>
      </c>
      <c r="H37" s="5">
        <f t="shared" si="12"/>
        <v>1320</v>
      </c>
      <c r="I37" s="5">
        <f t="shared" si="12"/>
        <v>175</v>
      </c>
      <c r="J37" s="5">
        <f t="shared" si="12"/>
        <v>27</v>
      </c>
      <c r="K37" s="5">
        <f t="shared" si="12"/>
        <v>3</v>
      </c>
      <c r="L37" s="5">
        <f t="shared" si="12"/>
        <v>30</v>
      </c>
      <c r="M37" s="5">
        <f t="shared" si="12"/>
        <v>0</v>
      </c>
      <c r="N37" s="5">
        <f t="shared" si="12"/>
        <v>0</v>
      </c>
      <c r="O37" s="5">
        <f t="shared" si="12"/>
        <v>1115</v>
      </c>
      <c r="P37" s="5">
        <f t="shared" si="12"/>
        <v>0</v>
      </c>
      <c r="Q37" s="42"/>
      <c r="R37" s="24"/>
      <c r="S37" s="24"/>
      <c r="T37" s="24"/>
    </row>
    <row r="38" spans="1:20" x14ac:dyDescent="0.25">
      <c r="B38" s="41" t="s">
        <v>62</v>
      </c>
    </row>
    <row r="39" spans="1:20" x14ac:dyDescent="0.25">
      <c r="B39" s="41" t="s">
        <v>61</v>
      </c>
    </row>
  </sheetData>
  <mergeCells count="46">
    <mergeCell ref="A1:T1"/>
    <mergeCell ref="A37:B37"/>
    <mergeCell ref="S6:S8"/>
    <mergeCell ref="T6:T8"/>
    <mergeCell ref="S9:S10"/>
    <mergeCell ref="T9:T10"/>
    <mergeCell ref="R5:T5"/>
    <mergeCell ref="A36:B36"/>
    <mergeCell ref="A6:A8"/>
    <mergeCell ref="B6:B8"/>
    <mergeCell ref="F6:F8"/>
    <mergeCell ref="G6:G8"/>
    <mergeCell ref="C7:C8"/>
    <mergeCell ref="A30:B30"/>
    <mergeCell ref="A33:B33"/>
    <mergeCell ref="A21:B21"/>
    <mergeCell ref="A9:A10"/>
    <mergeCell ref="C6:E6"/>
    <mergeCell ref="E7:E8"/>
    <mergeCell ref="D7:D8"/>
    <mergeCell ref="H7:H8"/>
    <mergeCell ref="H6:Q6"/>
    <mergeCell ref="L7:N7"/>
    <mergeCell ref="Q9:Q10"/>
    <mergeCell ref="B9:B10"/>
    <mergeCell ref="C9:C10"/>
    <mergeCell ref="G9:G10"/>
    <mergeCell ref="R9:R10"/>
    <mergeCell ref="M9:M10"/>
    <mergeCell ref="I7:K7"/>
    <mergeCell ref="O7:Q7"/>
    <mergeCell ref="R6:R8"/>
    <mergeCell ref="K9:K10"/>
    <mergeCell ref="L9:L10"/>
    <mergeCell ref="N9:N10"/>
    <mergeCell ref="O9:O10"/>
    <mergeCell ref="P9:P10"/>
    <mergeCell ref="J9:J10"/>
    <mergeCell ref="I9:I10"/>
    <mergeCell ref="A3:T3"/>
    <mergeCell ref="A2:T2"/>
    <mergeCell ref="R4:T4"/>
    <mergeCell ref="L5:Q5"/>
    <mergeCell ref="L4:Q4"/>
    <mergeCell ref="A5:K5"/>
    <mergeCell ref="A4:K4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7" workbookViewId="0">
      <selection activeCell="B36" sqref="B3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123" t="s">
        <v>158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30.75" customHeight="1" x14ac:dyDescent="0.3">
      <c r="A2" s="124" t="s">
        <v>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ht="30" customHeight="1" x14ac:dyDescent="0.3">
      <c r="A3" s="124" t="s">
        <v>59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30.75" customHeight="1" x14ac:dyDescent="0.25">
      <c r="A4" s="95" t="s">
        <v>97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 t="s">
        <v>96</v>
      </c>
      <c r="M4" s="95"/>
      <c r="N4" s="95"/>
      <c r="O4" s="95"/>
      <c r="P4" s="95"/>
      <c r="Q4" s="95"/>
      <c r="R4" s="125" t="s">
        <v>157</v>
      </c>
      <c r="S4" s="126"/>
      <c r="T4" s="127"/>
    </row>
    <row r="5" spans="1:20" ht="30" customHeight="1" x14ac:dyDescent="0.25">
      <c r="A5" s="95" t="s">
        <v>56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 t="s">
        <v>55</v>
      </c>
      <c r="M5" s="95"/>
      <c r="N5" s="95"/>
      <c r="O5" s="95"/>
      <c r="P5" s="95"/>
      <c r="Q5" s="95"/>
      <c r="R5" s="95" t="s">
        <v>54</v>
      </c>
      <c r="S5" s="95"/>
      <c r="T5" s="95"/>
    </row>
    <row r="6" spans="1:20" ht="15.75" customHeight="1" x14ac:dyDescent="0.25">
      <c r="A6" s="96" t="s">
        <v>53</v>
      </c>
      <c r="B6" s="99" t="s">
        <v>52</v>
      </c>
      <c r="C6" s="102" t="s">
        <v>47</v>
      </c>
      <c r="D6" s="103"/>
      <c r="E6" s="104"/>
      <c r="F6" s="105" t="s">
        <v>51</v>
      </c>
      <c r="G6" s="105" t="s">
        <v>50</v>
      </c>
      <c r="H6" s="108" t="s">
        <v>49</v>
      </c>
      <c r="I6" s="109"/>
      <c r="J6" s="109"/>
      <c r="K6" s="109"/>
      <c r="L6" s="109"/>
      <c r="M6" s="109"/>
      <c r="N6" s="109"/>
      <c r="O6" s="109"/>
      <c r="P6" s="109"/>
      <c r="Q6" s="133"/>
      <c r="R6" s="111" t="s">
        <v>48</v>
      </c>
      <c r="S6" s="84" t="s">
        <v>101</v>
      </c>
      <c r="T6" s="87" t="s">
        <v>102</v>
      </c>
    </row>
    <row r="7" spans="1:20" ht="36" customHeight="1" x14ac:dyDescent="0.25">
      <c r="A7" s="97"/>
      <c r="B7" s="100"/>
      <c r="C7" s="114" t="s">
        <v>47</v>
      </c>
      <c r="D7" s="116" t="s">
        <v>46</v>
      </c>
      <c r="E7" s="118" t="s">
        <v>45</v>
      </c>
      <c r="F7" s="106"/>
      <c r="G7" s="106"/>
      <c r="H7" s="120" t="s">
        <v>44</v>
      </c>
      <c r="I7" s="122" t="s">
        <v>43</v>
      </c>
      <c r="J7" s="122"/>
      <c r="K7" s="122"/>
      <c r="L7" s="90" t="s">
        <v>42</v>
      </c>
      <c r="M7" s="91"/>
      <c r="N7" s="92"/>
      <c r="O7" s="93" t="s">
        <v>41</v>
      </c>
      <c r="P7" s="93"/>
      <c r="Q7" s="132"/>
      <c r="R7" s="112"/>
      <c r="S7" s="85"/>
      <c r="T7" s="88"/>
    </row>
    <row r="8" spans="1:20" s="28" customFormat="1" ht="42" customHeight="1" thickBot="1" x14ac:dyDescent="0.3">
      <c r="A8" s="98"/>
      <c r="B8" s="101"/>
      <c r="C8" s="115"/>
      <c r="D8" s="117"/>
      <c r="E8" s="119"/>
      <c r="F8" s="107"/>
      <c r="G8" s="107"/>
      <c r="H8" s="121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3"/>
      <c r="S8" s="86"/>
      <c r="T8" s="89"/>
    </row>
    <row r="9" spans="1:20" s="33" customFormat="1" ht="15" customHeight="1" x14ac:dyDescent="0.25">
      <c r="A9" s="68">
        <v>1</v>
      </c>
      <c r="B9" s="78">
        <v>2</v>
      </c>
      <c r="C9" s="80">
        <v>3</v>
      </c>
      <c r="D9" s="37">
        <v>4</v>
      </c>
      <c r="E9" s="36">
        <v>5</v>
      </c>
      <c r="F9" s="35">
        <v>6</v>
      </c>
      <c r="G9" s="82">
        <v>7</v>
      </c>
      <c r="H9" s="34">
        <v>8</v>
      </c>
      <c r="I9" s="74">
        <v>9</v>
      </c>
      <c r="J9" s="76">
        <v>10</v>
      </c>
      <c r="K9" s="74">
        <v>11</v>
      </c>
      <c r="L9" s="74">
        <v>12</v>
      </c>
      <c r="M9" s="76">
        <v>13</v>
      </c>
      <c r="N9" s="74">
        <v>14</v>
      </c>
      <c r="O9" s="74">
        <v>15</v>
      </c>
      <c r="P9" s="74">
        <v>16</v>
      </c>
      <c r="Q9" s="72">
        <v>17</v>
      </c>
      <c r="R9" s="68">
        <v>18</v>
      </c>
      <c r="S9" s="70">
        <v>19</v>
      </c>
      <c r="T9" s="72">
        <v>20</v>
      </c>
    </row>
    <row r="10" spans="1:20" s="28" customFormat="1" ht="43.5" customHeight="1" thickBot="1" x14ac:dyDescent="0.3">
      <c r="A10" s="69"/>
      <c r="B10" s="79"/>
      <c r="C10" s="81"/>
      <c r="D10" s="32" t="s">
        <v>33</v>
      </c>
      <c r="E10" s="31" t="s">
        <v>32</v>
      </c>
      <c r="F10" s="30" t="s">
        <v>31</v>
      </c>
      <c r="G10" s="83"/>
      <c r="H10" s="29" t="s">
        <v>30</v>
      </c>
      <c r="I10" s="75"/>
      <c r="J10" s="77"/>
      <c r="K10" s="75"/>
      <c r="L10" s="75"/>
      <c r="M10" s="77"/>
      <c r="N10" s="75"/>
      <c r="O10" s="75"/>
      <c r="P10" s="75"/>
      <c r="Q10" s="73"/>
      <c r="R10" s="69"/>
      <c r="S10" s="71"/>
      <c r="T10" s="73"/>
    </row>
    <row r="11" spans="1:20" s="28" customFormat="1" ht="24.95" customHeight="1" x14ac:dyDescent="0.25">
      <c r="A11" s="19">
        <v>1</v>
      </c>
      <c r="B11" s="18" t="s">
        <v>95</v>
      </c>
      <c r="C11" s="14">
        <v>2</v>
      </c>
      <c r="D11" s="17">
        <f t="shared" ref="D11:D16" si="0">(J11+K11+M11+N11)*C11/F11</f>
        <v>0</v>
      </c>
      <c r="E11" s="16">
        <f t="shared" ref="E11:E16" si="1">(I11-K11+L11-N11+O11)*C11/F11</f>
        <v>1</v>
      </c>
      <c r="F11" s="15">
        <f t="shared" ref="F11:F16" si="2">G11+H11</f>
        <v>50</v>
      </c>
      <c r="G11" s="15">
        <v>25</v>
      </c>
      <c r="H11" s="14">
        <f t="shared" ref="H11:H16" si="3">I11+L11+O11</f>
        <v>25</v>
      </c>
      <c r="I11" s="13">
        <v>25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60" t="s">
        <v>146</v>
      </c>
      <c r="T11" s="61" t="s">
        <v>147</v>
      </c>
    </row>
    <row r="12" spans="1:20" s="28" customFormat="1" ht="24.95" customHeight="1" x14ac:dyDescent="0.25">
      <c r="A12" s="19">
        <v>2</v>
      </c>
      <c r="B12" s="18" t="s">
        <v>94</v>
      </c>
      <c r="C12" s="14">
        <v>1</v>
      </c>
      <c r="D12" s="17">
        <f t="shared" si="0"/>
        <v>0</v>
      </c>
      <c r="E12" s="16">
        <f t="shared" si="1"/>
        <v>0.6</v>
      </c>
      <c r="F12" s="15">
        <f t="shared" si="2"/>
        <v>25</v>
      </c>
      <c r="G12" s="15">
        <v>10</v>
      </c>
      <c r="H12" s="14">
        <f t="shared" si="3"/>
        <v>15</v>
      </c>
      <c r="I12" s="13"/>
      <c r="J12" s="13"/>
      <c r="K12" s="13"/>
      <c r="L12" s="13"/>
      <c r="M12" s="13"/>
      <c r="N12" s="13"/>
      <c r="O12" s="13">
        <v>15</v>
      </c>
      <c r="P12" s="13"/>
      <c r="Q12" s="12" t="s">
        <v>13</v>
      </c>
      <c r="R12" s="23" t="s">
        <v>3</v>
      </c>
      <c r="S12" s="60" t="s">
        <v>130</v>
      </c>
      <c r="T12" s="61" t="s">
        <v>131</v>
      </c>
    </row>
    <row r="13" spans="1:20" s="28" customFormat="1" ht="24.95" customHeight="1" x14ac:dyDescent="0.25">
      <c r="A13" s="19">
        <v>3</v>
      </c>
      <c r="B13" s="18" t="s">
        <v>93</v>
      </c>
      <c r="C13" s="14">
        <v>1</v>
      </c>
      <c r="D13" s="17">
        <f t="shared" si="0"/>
        <v>0</v>
      </c>
      <c r="E13" s="16">
        <f t="shared" si="1"/>
        <v>0.5</v>
      </c>
      <c r="F13" s="15">
        <f t="shared" si="2"/>
        <v>30</v>
      </c>
      <c r="G13" s="15">
        <v>15</v>
      </c>
      <c r="H13" s="14">
        <f t="shared" si="3"/>
        <v>15</v>
      </c>
      <c r="I13" s="13">
        <v>15</v>
      </c>
      <c r="J13" s="13"/>
      <c r="K13" s="13"/>
      <c r="L13" s="13"/>
      <c r="M13" s="13"/>
      <c r="N13" s="13"/>
      <c r="O13" s="13"/>
      <c r="P13" s="13"/>
      <c r="Q13" s="12"/>
      <c r="R13" s="23" t="s">
        <v>3</v>
      </c>
      <c r="S13" s="60" t="s">
        <v>148</v>
      </c>
      <c r="T13" s="61" t="s">
        <v>149</v>
      </c>
    </row>
    <row r="14" spans="1:20" s="28" customFormat="1" ht="24.95" customHeight="1" x14ac:dyDescent="0.25">
      <c r="A14" s="19">
        <v>4</v>
      </c>
      <c r="B14" s="18" t="s">
        <v>92</v>
      </c>
      <c r="C14" s="14">
        <v>1</v>
      </c>
      <c r="D14" s="17">
        <f t="shared" si="0"/>
        <v>0</v>
      </c>
      <c r="E14" s="16">
        <f t="shared" si="1"/>
        <v>0.6</v>
      </c>
      <c r="F14" s="15">
        <f t="shared" si="2"/>
        <v>25</v>
      </c>
      <c r="G14" s="15">
        <v>10</v>
      </c>
      <c r="H14" s="14">
        <f t="shared" si="3"/>
        <v>15</v>
      </c>
      <c r="I14" s="13"/>
      <c r="J14" s="13"/>
      <c r="K14" s="13"/>
      <c r="L14" s="13"/>
      <c r="M14" s="13"/>
      <c r="N14" s="13"/>
      <c r="O14" s="13">
        <v>15</v>
      </c>
      <c r="P14" s="13"/>
      <c r="Q14" s="12" t="s">
        <v>13</v>
      </c>
      <c r="R14" s="23" t="s">
        <v>3</v>
      </c>
      <c r="S14" s="60" t="s">
        <v>143</v>
      </c>
      <c r="T14" s="61" t="s">
        <v>144</v>
      </c>
    </row>
    <row r="15" spans="1:20" s="28" customFormat="1" ht="24.95" customHeight="1" x14ac:dyDescent="0.25">
      <c r="A15" s="19">
        <v>5</v>
      </c>
      <c r="B15" s="18" t="s">
        <v>91</v>
      </c>
      <c r="C15" s="14">
        <v>1</v>
      </c>
      <c r="D15" s="17">
        <f t="shared" si="0"/>
        <v>0</v>
      </c>
      <c r="E15" s="16">
        <f t="shared" si="1"/>
        <v>0.5</v>
      </c>
      <c r="F15" s="15">
        <f t="shared" si="2"/>
        <v>30</v>
      </c>
      <c r="G15" s="15">
        <v>15</v>
      </c>
      <c r="H15" s="14">
        <f t="shared" si="3"/>
        <v>15</v>
      </c>
      <c r="I15" s="13">
        <v>15</v>
      </c>
      <c r="J15" s="13"/>
      <c r="K15" s="13"/>
      <c r="L15" s="13"/>
      <c r="M15" s="13"/>
      <c r="N15" s="13"/>
      <c r="O15" s="13"/>
      <c r="P15" s="13"/>
      <c r="Q15" s="12"/>
      <c r="R15" s="23" t="s">
        <v>3</v>
      </c>
      <c r="S15" s="60" t="s">
        <v>150</v>
      </c>
      <c r="T15" s="61" t="s">
        <v>151</v>
      </c>
    </row>
    <row r="16" spans="1:20" s="28" customFormat="1" ht="24.95" customHeight="1" thickBot="1" x14ac:dyDescent="0.3">
      <c r="A16" s="19">
        <v>6</v>
      </c>
      <c r="B16" s="18" t="s">
        <v>87</v>
      </c>
      <c r="C16" s="14">
        <v>5</v>
      </c>
      <c r="D16" s="17">
        <f t="shared" si="0"/>
        <v>0</v>
      </c>
      <c r="E16" s="16">
        <f t="shared" si="1"/>
        <v>1.2</v>
      </c>
      <c r="F16" s="15">
        <f t="shared" si="2"/>
        <v>125</v>
      </c>
      <c r="G16" s="15">
        <v>95</v>
      </c>
      <c r="H16" s="14">
        <f t="shared" si="3"/>
        <v>30</v>
      </c>
      <c r="I16" s="13"/>
      <c r="J16" s="13"/>
      <c r="K16" s="13"/>
      <c r="L16" s="13">
        <v>30</v>
      </c>
      <c r="M16" s="13"/>
      <c r="N16" s="13"/>
      <c r="O16" s="13"/>
      <c r="P16" s="13"/>
      <c r="Q16" s="12"/>
      <c r="R16" s="23" t="s">
        <v>3</v>
      </c>
      <c r="S16" s="60"/>
      <c r="T16" s="61"/>
    </row>
    <row r="17" spans="1:20" s="28" customFormat="1" ht="24.95" customHeight="1" thickBot="1" x14ac:dyDescent="0.3">
      <c r="A17" s="64" t="s">
        <v>90</v>
      </c>
      <c r="B17" s="65"/>
      <c r="C17" s="5">
        <f t="shared" ref="C17:P17" si="4">SUM(C11:C16)</f>
        <v>11</v>
      </c>
      <c r="D17" s="6">
        <f t="shared" si="4"/>
        <v>0</v>
      </c>
      <c r="E17" s="26">
        <f t="shared" si="4"/>
        <v>4.4000000000000004</v>
      </c>
      <c r="F17" s="25">
        <f t="shared" si="4"/>
        <v>285</v>
      </c>
      <c r="G17" s="9">
        <f t="shared" si="4"/>
        <v>170</v>
      </c>
      <c r="H17" s="5">
        <f t="shared" si="4"/>
        <v>115</v>
      </c>
      <c r="I17" s="5">
        <f t="shared" si="4"/>
        <v>55</v>
      </c>
      <c r="J17" s="5">
        <f t="shared" si="4"/>
        <v>0</v>
      </c>
      <c r="K17" s="5">
        <f t="shared" si="4"/>
        <v>0</v>
      </c>
      <c r="L17" s="5">
        <f t="shared" si="4"/>
        <v>30</v>
      </c>
      <c r="M17" s="5">
        <f t="shared" si="4"/>
        <v>0</v>
      </c>
      <c r="N17" s="5">
        <f t="shared" si="4"/>
        <v>0</v>
      </c>
      <c r="O17" s="5">
        <f t="shared" si="4"/>
        <v>30</v>
      </c>
      <c r="P17" s="7">
        <f t="shared" si="4"/>
        <v>0</v>
      </c>
      <c r="Q17" s="4"/>
      <c r="R17" s="24"/>
      <c r="S17" s="24"/>
      <c r="T17" s="24"/>
    </row>
    <row r="18" spans="1:20" s="28" customFormat="1" ht="24.95" customHeight="1" x14ac:dyDescent="0.25">
      <c r="A18" s="19">
        <v>1</v>
      </c>
      <c r="B18" s="18" t="s">
        <v>104</v>
      </c>
      <c r="C18" s="14">
        <v>8</v>
      </c>
      <c r="D18" s="17">
        <f t="shared" ref="D18:D23" si="5">(J18+K18+M18+N18)*C18/F18</f>
        <v>0</v>
      </c>
      <c r="E18" s="16">
        <f t="shared" ref="E18:E23" si="6">(I18-K18+L18-N18+O18)*C18/F18</f>
        <v>5.5172413793103452</v>
      </c>
      <c r="F18" s="15">
        <f t="shared" ref="F18:F23" si="7">G18+H18</f>
        <v>232</v>
      </c>
      <c r="G18" s="15">
        <v>72</v>
      </c>
      <c r="H18" s="14">
        <f t="shared" ref="H18:H23" si="8">I18+L18+O18</f>
        <v>160</v>
      </c>
      <c r="I18" s="13"/>
      <c r="J18" s="13"/>
      <c r="K18" s="13"/>
      <c r="L18" s="13"/>
      <c r="M18" s="13"/>
      <c r="N18" s="13"/>
      <c r="O18" s="13">
        <v>160</v>
      </c>
      <c r="P18" s="13"/>
      <c r="Q18" s="12"/>
      <c r="R18" s="23" t="s">
        <v>3</v>
      </c>
      <c r="S18" s="60"/>
      <c r="T18" s="61" t="s">
        <v>134</v>
      </c>
    </row>
    <row r="19" spans="1:20" s="28" customFormat="1" ht="24.95" customHeight="1" x14ac:dyDescent="0.25">
      <c r="A19" s="19">
        <v>2</v>
      </c>
      <c r="B19" s="18" t="s">
        <v>89</v>
      </c>
      <c r="C19" s="14">
        <v>2</v>
      </c>
      <c r="D19" s="17">
        <f t="shared" si="5"/>
        <v>0</v>
      </c>
      <c r="E19" s="16">
        <f t="shared" si="6"/>
        <v>1</v>
      </c>
      <c r="F19" s="15">
        <f t="shared" si="7"/>
        <v>60</v>
      </c>
      <c r="G19" s="15">
        <v>30</v>
      </c>
      <c r="H19" s="14">
        <f t="shared" si="8"/>
        <v>30</v>
      </c>
      <c r="I19" s="13">
        <v>10</v>
      </c>
      <c r="J19" s="13"/>
      <c r="K19" s="13"/>
      <c r="L19" s="13">
        <v>10</v>
      </c>
      <c r="M19" s="13"/>
      <c r="N19" s="13"/>
      <c r="O19" s="13">
        <v>10</v>
      </c>
      <c r="P19" s="13"/>
      <c r="Q19" s="12" t="s">
        <v>13</v>
      </c>
      <c r="R19" s="23" t="s">
        <v>15</v>
      </c>
      <c r="S19" s="60" t="s">
        <v>137</v>
      </c>
      <c r="T19" s="61" t="s">
        <v>152</v>
      </c>
    </row>
    <row r="20" spans="1:20" ht="24.95" customHeight="1" x14ac:dyDescent="0.25">
      <c r="A20" s="19">
        <v>3</v>
      </c>
      <c r="B20" s="18" t="s">
        <v>88</v>
      </c>
      <c r="C20" s="14">
        <v>2</v>
      </c>
      <c r="D20" s="17">
        <f t="shared" si="5"/>
        <v>0</v>
      </c>
      <c r="E20" s="16">
        <f t="shared" si="6"/>
        <v>1.2</v>
      </c>
      <c r="F20" s="15">
        <f t="shared" si="7"/>
        <v>50</v>
      </c>
      <c r="G20" s="15">
        <v>20</v>
      </c>
      <c r="H20" s="14">
        <f t="shared" si="8"/>
        <v>30</v>
      </c>
      <c r="I20" s="13"/>
      <c r="J20" s="13"/>
      <c r="K20" s="13"/>
      <c r="L20" s="13">
        <v>30</v>
      </c>
      <c r="M20" s="13"/>
      <c r="N20" s="13"/>
      <c r="O20" s="13"/>
      <c r="P20" s="13"/>
      <c r="Q20" s="12"/>
      <c r="R20" s="23" t="s">
        <v>3</v>
      </c>
      <c r="S20" s="60"/>
      <c r="T20" s="61"/>
    </row>
    <row r="21" spans="1:20" ht="24.95" customHeight="1" x14ac:dyDescent="0.25">
      <c r="A21" s="19">
        <v>4</v>
      </c>
      <c r="B21" s="18" t="s">
        <v>87</v>
      </c>
      <c r="C21" s="14">
        <v>5</v>
      </c>
      <c r="D21" s="17">
        <f t="shared" si="5"/>
        <v>0</v>
      </c>
      <c r="E21" s="16">
        <f t="shared" si="6"/>
        <v>1.2</v>
      </c>
      <c r="F21" s="15">
        <f t="shared" si="7"/>
        <v>125</v>
      </c>
      <c r="G21" s="15">
        <v>95</v>
      </c>
      <c r="H21" s="14">
        <f t="shared" si="8"/>
        <v>30</v>
      </c>
      <c r="I21" s="13"/>
      <c r="J21" s="13"/>
      <c r="K21" s="13"/>
      <c r="L21" s="13">
        <v>30</v>
      </c>
      <c r="M21" s="13"/>
      <c r="N21" s="13"/>
      <c r="O21" s="13"/>
      <c r="P21" s="13"/>
      <c r="Q21" s="12"/>
      <c r="R21" s="23" t="s">
        <v>3</v>
      </c>
      <c r="S21" s="60"/>
      <c r="T21" s="61"/>
    </row>
    <row r="22" spans="1:20" ht="24.95" customHeight="1" x14ac:dyDescent="0.25">
      <c r="A22" s="19">
        <v>5</v>
      </c>
      <c r="B22" s="18" t="s">
        <v>86</v>
      </c>
      <c r="C22" s="14">
        <v>2</v>
      </c>
      <c r="D22" s="17">
        <f t="shared" si="5"/>
        <v>0</v>
      </c>
      <c r="E22" s="16">
        <f t="shared" si="6"/>
        <v>1.2</v>
      </c>
      <c r="F22" s="15">
        <f t="shared" si="7"/>
        <v>50</v>
      </c>
      <c r="G22" s="15">
        <v>20</v>
      </c>
      <c r="H22" s="14">
        <f t="shared" si="8"/>
        <v>30</v>
      </c>
      <c r="I22" s="13">
        <v>15</v>
      </c>
      <c r="J22" s="13"/>
      <c r="K22" s="13"/>
      <c r="L22" s="13"/>
      <c r="M22" s="13"/>
      <c r="N22" s="13"/>
      <c r="O22" s="13">
        <v>15</v>
      </c>
      <c r="P22" s="13"/>
      <c r="Q22" s="12" t="s">
        <v>10</v>
      </c>
      <c r="R22" s="23" t="s">
        <v>3</v>
      </c>
      <c r="S22" s="60" t="s">
        <v>153</v>
      </c>
      <c r="T22" s="61" t="s">
        <v>154</v>
      </c>
    </row>
    <row r="23" spans="1:20" ht="24.95" customHeight="1" thickBot="1" x14ac:dyDescent="0.3">
      <c r="A23" s="19">
        <v>6</v>
      </c>
      <c r="B23" s="18" t="s">
        <v>85</v>
      </c>
      <c r="C23" s="14">
        <v>1</v>
      </c>
      <c r="D23" s="17">
        <f t="shared" si="5"/>
        <v>0</v>
      </c>
      <c r="E23" s="16">
        <f t="shared" si="6"/>
        <v>0.5</v>
      </c>
      <c r="F23" s="15">
        <f t="shared" si="7"/>
        <v>30</v>
      </c>
      <c r="G23" s="15">
        <v>15</v>
      </c>
      <c r="H23" s="14">
        <f t="shared" si="8"/>
        <v>15</v>
      </c>
      <c r="I23" s="13"/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23" t="s">
        <v>3</v>
      </c>
      <c r="S23" s="60" t="s">
        <v>130</v>
      </c>
      <c r="T23" s="61" t="s">
        <v>155</v>
      </c>
    </row>
    <row r="24" spans="1:20" ht="24.95" customHeight="1" thickBot="1" x14ac:dyDescent="0.3">
      <c r="A24" s="64" t="s">
        <v>84</v>
      </c>
      <c r="B24" s="65"/>
      <c r="C24" s="5">
        <f t="shared" ref="C24:P24" si="9">SUM(C18:C23)</f>
        <v>20</v>
      </c>
      <c r="D24" s="6">
        <f t="shared" si="9"/>
        <v>0</v>
      </c>
      <c r="E24" s="10">
        <f t="shared" si="9"/>
        <v>10.617241379310345</v>
      </c>
      <c r="F24" s="47">
        <f t="shared" si="9"/>
        <v>547</v>
      </c>
      <c r="G24" s="47">
        <f t="shared" si="9"/>
        <v>252</v>
      </c>
      <c r="H24" s="5">
        <f t="shared" si="9"/>
        <v>295</v>
      </c>
      <c r="I24" s="5">
        <f t="shared" si="9"/>
        <v>25</v>
      </c>
      <c r="J24" s="5">
        <f t="shared" si="9"/>
        <v>0</v>
      </c>
      <c r="K24" s="5">
        <f t="shared" si="9"/>
        <v>0</v>
      </c>
      <c r="L24" s="5">
        <f t="shared" si="9"/>
        <v>70</v>
      </c>
      <c r="M24" s="5">
        <f t="shared" si="9"/>
        <v>0</v>
      </c>
      <c r="N24" s="5">
        <f t="shared" si="9"/>
        <v>0</v>
      </c>
      <c r="O24" s="5">
        <f t="shared" si="9"/>
        <v>200</v>
      </c>
      <c r="P24" s="43">
        <f t="shared" si="9"/>
        <v>0</v>
      </c>
      <c r="Q24" s="42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20</v>
      </c>
      <c r="D25" s="17">
        <f>(J25+K25+M25+N25)*C25/F25</f>
        <v>0</v>
      </c>
      <c r="E25" s="16">
        <f>(I25-K25+L25-N25+O25)*C25/F25</f>
        <v>15.517241379310345</v>
      </c>
      <c r="F25" s="15">
        <f>G25+H25</f>
        <v>580</v>
      </c>
      <c r="G25" s="15">
        <v>130</v>
      </c>
      <c r="H25" s="14">
        <f>I25+L25+O25</f>
        <v>450</v>
      </c>
      <c r="I25" s="13"/>
      <c r="J25" s="13"/>
      <c r="K25" s="13"/>
      <c r="L25" s="13"/>
      <c r="M25" s="13"/>
      <c r="N25" s="13"/>
      <c r="O25" s="13">
        <v>450</v>
      </c>
      <c r="P25" s="13"/>
      <c r="Q25" s="12" t="s">
        <v>10</v>
      </c>
      <c r="R25" s="23" t="s">
        <v>15</v>
      </c>
      <c r="S25" s="60" t="s">
        <v>156</v>
      </c>
      <c r="T25" s="61" t="s">
        <v>106</v>
      </c>
    </row>
    <row r="26" spans="1:20" ht="24.95" customHeight="1" thickBot="1" x14ac:dyDescent="0.3">
      <c r="A26" s="19">
        <v>2</v>
      </c>
      <c r="B26" s="18" t="s">
        <v>64</v>
      </c>
      <c r="C26" s="14">
        <v>7</v>
      </c>
      <c r="D26" s="17">
        <f>(J26+K26+M26+N26)*C26/F26</f>
        <v>0</v>
      </c>
      <c r="E26" s="16">
        <f>(I26-K26+L26-N26+O26)*C26/F26</f>
        <v>5.1724137931034484</v>
      </c>
      <c r="F26" s="15">
        <f>G26+H26</f>
        <v>203</v>
      </c>
      <c r="G26" s="15">
        <v>53</v>
      </c>
      <c r="H26" s="14">
        <f>I26+L26+O26</f>
        <v>150</v>
      </c>
      <c r="I26" s="13"/>
      <c r="J26" s="13"/>
      <c r="K26" s="13"/>
      <c r="L26" s="13"/>
      <c r="M26" s="13"/>
      <c r="N26" s="13"/>
      <c r="O26" s="13">
        <v>150</v>
      </c>
      <c r="P26" s="13"/>
      <c r="Q26" s="12" t="s">
        <v>10</v>
      </c>
      <c r="R26" s="23" t="s">
        <v>15</v>
      </c>
      <c r="S26" s="58" t="s">
        <v>156</v>
      </c>
      <c r="T26" s="59" t="s">
        <v>106</v>
      </c>
    </row>
    <row r="27" spans="1:20" ht="24.95" customHeight="1" thickBot="1" x14ac:dyDescent="0.3">
      <c r="A27" s="64" t="s">
        <v>65</v>
      </c>
      <c r="B27" s="65"/>
      <c r="C27" s="5">
        <f t="shared" ref="C27:P27" si="10">SUM(C25:C26)</f>
        <v>27</v>
      </c>
      <c r="D27" s="6">
        <f t="shared" si="10"/>
        <v>0</v>
      </c>
      <c r="E27" s="26">
        <f t="shared" si="10"/>
        <v>20.689655172413794</v>
      </c>
      <c r="F27" s="25">
        <f t="shared" si="10"/>
        <v>783</v>
      </c>
      <c r="G27" s="25">
        <f t="shared" si="10"/>
        <v>183</v>
      </c>
      <c r="H27" s="8">
        <f t="shared" si="10"/>
        <v>600</v>
      </c>
      <c r="I27" s="5">
        <f t="shared" si="10"/>
        <v>0</v>
      </c>
      <c r="J27" s="5">
        <f t="shared" si="10"/>
        <v>0</v>
      </c>
      <c r="K27" s="5">
        <f t="shared" si="10"/>
        <v>0</v>
      </c>
      <c r="L27" s="5">
        <f t="shared" si="10"/>
        <v>0</v>
      </c>
      <c r="M27" s="5">
        <f t="shared" si="10"/>
        <v>0</v>
      </c>
      <c r="N27" s="5">
        <f t="shared" si="10"/>
        <v>0</v>
      </c>
      <c r="O27" s="5">
        <f t="shared" si="10"/>
        <v>600</v>
      </c>
      <c r="P27" s="43">
        <f t="shared" si="10"/>
        <v>0</v>
      </c>
      <c r="Q27" s="42"/>
      <c r="R27" s="24"/>
      <c r="S27" s="24"/>
      <c r="T27" s="24"/>
    </row>
    <row r="28" spans="1:20" ht="26.85" customHeight="1" x14ac:dyDescent="0.25">
      <c r="A28" s="19">
        <v>1</v>
      </c>
      <c r="B28" s="18" t="s">
        <v>64</v>
      </c>
      <c r="C28" s="14">
        <v>20</v>
      </c>
      <c r="D28" s="17">
        <f>(J28+K28+M28+N28)*C28/F28</f>
        <v>0</v>
      </c>
      <c r="E28" s="16">
        <f>(I28-K28+L28-N28+O28)*C28/F28</f>
        <v>15.517241379310345</v>
      </c>
      <c r="F28" s="15">
        <f>G28+H28</f>
        <v>580</v>
      </c>
      <c r="G28" s="15">
        <v>130</v>
      </c>
      <c r="H28" s="14">
        <f>I28+L28+O28</f>
        <v>450</v>
      </c>
      <c r="I28" s="13"/>
      <c r="J28" s="13"/>
      <c r="K28" s="13"/>
      <c r="L28" s="13"/>
      <c r="M28" s="13"/>
      <c r="N28" s="13"/>
      <c r="O28" s="13">
        <v>450</v>
      </c>
      <c r="P28" s="13"/>
      <c r="Q28" s="12" t="s">
        <v>10</v>
      </c>
      <c r="R28" s="23" t="s">
        <v>15</v>
      </c>
      <c r="S28" s="58"/>
      <c r="T28" s="59"/>
    </row>
    <row r="29" spans="1:20" ht="24.95" customHeight="1" thickBot="1" x14ac:dyDescent="0.3">
      <c r="A29" s="19">
        <v>2</v>
      </c>
      <c r="B29" s="18" t="s">
        <v>21</v>
      </c>
      <c r="C29" s="14">
        <v>7</v>
      </c>
      <c r="D29" s="17">
        <f>(J29+K29+M29+N29)*C29/F29</f>
        <v>0</v>
      </c>
      <c r="E29" s="16">
        <f>(I29-K29+L29-N29+O29)*C29/F29</f>
        <v>5.1724137931034484</v>
      </c>
      <c r="F29" s="15">
        <f>G29+H29</f>
        <v>203</v>
      </c>
      <c r="G29" s="15">
        <v>53</v>
      </c>
      <c r="H29" s="14">
        <f>I29+L29+O29</f>
        <v>150</v>
      </c>
      <c r="I29" s="13"/>
      <c r="J29" s="13"/>
      <c r="K29" s="13"/>
      <c r="L29" s="13"/>
      <c r="M29" s="13"/>
      <c r="N29" s="13"/>
      <c r="O29" s="13">
        <v>150</v>
      </c>
      <c r="P29" s="13"/>
      <c r="Q29" s="12" t="s">
        <v>10</v>
      </c>
      <c r="R29" s="23" t="s">
        <v>15</v>
      </c>
      <c r="S29" s="58"/>
      <c r="T29" s="59"/>
    </row>
    <row r="30" spans="1:20" ht="24.95" customHeight="1" thickBot="1" x14ac:dyDescent="0.3">
      <c r="A30" s="64" t="s">
        <v>63</v>
      </c>
      <c r="B30" s="65"/>
      <c r="C30" s="5">
        <f t="shared" ref="C30:P30" si="11">SUM(C28:C29)</f>
        <v>27</v>
      </c>
      <c r="D30" s="6">
        <f t="shared" si="11"/>
        <v>0</v>
      </c>
      <c r="E30" s="26">
        <f t="shared" si="11"/>
        <v>20.689655172413794</v>
      </c>
      <c r="F30" s="9">
        <f t="shared" si="11"/>
        <v>783</v>
      </c>
      <c r="G30" s="7">
        <f t="shared" si="11"/>
        <v>183</v>
      </c>
      <c r="H30" s="8">
        <f t="shared" si="11"/>
        <v>600</v>
      </c>
      <c r="I30" s="5">
        <f t="shared" si="11"/>
        <v>0</v>
      </c>
      <c r="J30" s="5">
        <f t="shared" si="11"/>
        <v>0</v>
      </c>
      <c r="K30" s="5">
        <f t="shared" si="11"/>
        <v>0</v>
      </c>
      <c r="L30" s="5">
        <f t="shared" si="11"/>
        <v>0</v>
      </c>
      <c r="M30" s="5">
        <f t="shared" si="11"/>
        <v>0</v>
      </c>
      <c r="N30" s="5">
        <f t="shared" si="11"/>
        <v>0</v>
      </c>
      <c r="O30" s="5">
        <f t="shared" si="11"/>
        <v>600</v>
      </c>
      <c r="P30" s="43">
        <f t="shared" si="11"/>
        <v>0</v>
      </c>
      <c r="Q30" s="42"/>
      <c r="R30" s="24"/>
      <c r="S30" s="24"/>
      <c r="T30" s="24"/>
    </row>
    <row r="31" spans="1:20" ht="24.95" customHeight="1" thickBot="1" x14ac:dyDescent="0.3">
      <c r="A31" s="64" t="s">
        <v>145</v>
      </c>
      <c r="B31" s="65"/>
      <c r="C31" s="5">
        <f>C17+C24+C27</f>
        <v>58</v>
      </c>
      <c r="D31" s="6">
        <f t="shared" ref="D31:P31" si="12">D17+D24+D27</f>
        <v>0</v>
      </c>
      <c r="E31" s="6">
        <f t="shared" si="12"/>
        <v>35.706896551724142</v>
      </c>
      <c r="F31" s="5">
        <f t="shared" si="12"/>
        <v>1615</v>
      </c>
      <c r="G31" s="5">
        <f t="shared" si="12"/>
        <v>605</v>
      </c>
      <c r="H31" s="5">
        <f t="shared" si="12"/>
        <v>1010</v>
      </c>
      <c r="I31" s="5">
        <f t="shared" si="12"/>
        <v>80</v>
      </c>
      <c r="J31" s="5">
        <f t="shared" si="12"/>
        <v>0</v>
      </c>
      <c r="K31" s="5">
        <f t="shared" si="12"/>
        <v>0</v>
      </c>
      <c r="L31" s="5">
        <f t="shared" si="12"/>
        <v>100</v>
      </c>
      <c r="M31" s="5">
        <f t="shared" si="12"/>
        <v>0</v>
      </c>
      <c r="N31" s="5">
        <f t="shared" si="12"/>
        <v>0</v>
      </c>
      <c r="O31" s="5">
        <f t="shared" si="12"/>
        <v>830</v>
      </c>
      <c r="P31" s="5">
        <f t="shared" si="12"/>
        <v>0</v>
      </c>
      <c r="Q31" s="42"/>
      <c r="R31" s="24"/>
      <c r="S31" s="24"/>
      <c r="T31" s="24"/>
    </row>
    <row r="32" spans="1:20" ht="15" customHeight="1" x14ac:dyDescent="0.25">
      <c r="B32" s="41" t="s">
        <v>62</v>
      </c>
      <c r="S32" s="1"/>
      <c r="T32" s="1"/>
    </row>
    <row r="33" spans="2:20" ht="15" customHeight="1" x14ac:dyDescent="0.25">
      <c r="B33" s="46" t="s">
        <v>83</v>
      </c>
      <c r="S33" s="1"/>
      <c r="T33" s="1"/>
    </row>
    <row r="34" spans="2:20" ht="15" customHeight="1" x14ac:dyDescent="0.25">
      <c r="S34" s="1"/>
      <c r="T34" s="1"/>
    </row>
    <row r="35" spans="2:20" ht="15" customHeight="1" x14ac:dyDescent="0.25">
      <c r="S35" s="1"/>
      <c r="T35" s="1"/>
    </row>
    <row r="36" spans="2:20" ht="15" customHeight="1" x14ac:dyDescent="0.25">
      <c r="S36" s="1"/>
      <c r="T36" s="1"/>
    </row>
    <row r="37" spans="2:20" ht="15" customHeight="1" x14ac:dyDescent="0.25">
      <c r="S37" s="1"/>
      <c r="T37" s="1"/>
    </row>
  </sheetData>
  <mergeCells count="46">
    <mergeCell ref="A2:T2"/>
    <mergeCell ref="A1:T1"/>
    <mergeCell ref="R6:R8"/>
    <mergeCell ref="L7:N7"/>
    <mergeCell ref="C7:C8"/>
    <mergeCell ref="I7:K7"/>
    <mergeCell ref="O7:Q7"/>
    <mergeCell ref="H7:H8"/>
    <mergeCell ref="H6:Q6"/>
    <mergeCell ref="L4:Q4"/>
    <mergeCell ref="L5:Q5"/>
    <mergeCell ref="A4:K4"/>
    <mergeCell ref="A5:K5"/>
    <mergeCell ref="A3:T3"/>
    <mergeCell ref="R4:T4"/>
    <mergeCell ref="R5:T5"/>
    <mergeCell ref="A30:B30"/>
    <mergeCell ref="K9:K10"/>
    <mergeCell ref="L9:L10"/>
    <mergeCell ref="G9:G10"/>
    <mergeCell ref="I9:I10"/>
    <mergeCell ref="R9:R10"/>
    <mergeCell ref="M9:M10"/>
    <mergeCell ref="J9:J10"/>
    <mergeCell ref="A24:B24"/>
    <mergeCell ref="A27:B27"/>
    <mergeCell ref="N9:N10"/>
    <mergeCell ref="O9:O10"/>
    <mergeCell ref="P9:P10"/>
    <mergeCell ref="Q9:Q10"/>
    <mergeCell ref="A31:B31"/>
    <mergeCell ref="S6:S8"/>
    <mergeCell ref="T6:T8"/>
    <mergeCell ref="S9:S10"/>
    <mergeCell ref="T9:T10"/>
    <mergeCell ref="A6:A8"/>
    <mergeCell ref="B6:B8"/>
    <mergeCell ref="F6:F8"/>
    <mergeCell ref="G6:G8"/>
    <mergeCell ref="A17:B17"/>
    <mergeCell ref="C6:E6"/>
    <mergeCell ref="E7:E8"/>
    <mergeCell ref="D7:D8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2024-03-12T11:20:07Z</dcterms:modified>
</cp:coreProperties>
</file>